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ESF" sheetId="4" r:id="rId1"/>
    <sheet name="Instructivo_ESF" sheetId="6" state="hidden" r:id="rId2"/>
  </sheets>
  <definedNames>
    <definedName name="_xlnm._FilterDatabase" localSheetId="0" hidden="1">ESF!$A$2:$E$195</definedName>
  </definedNames>
  <calcPr calcId="144525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143" i="4" l="1"/>
  <c r="D102" i="4"/>
  <c r="C102" i="4"/>
  <c r="C101" i="4" s="1"/>
  <c r="D43" i="4"/>
  <c r="C43" i="4"/>
  <c r="C4" i="4"/>
  <c r="D4" i="4"/>
  <c r="D173" i="4"/>
  <c r="C173" i="4"/>
  <c r="D101" i="4" l="1"/>
  <c r="D3" i="4"/>
  <c r="C3" i="4"/>
</calcChain>
</file>

<file path=xl/sharedStrings.xml><?xml version="1.0" encoding="utf-8"?>
<sst xmlns="http://schemas.openxmlformats.org/spreadsheetml/2006/main" count="261" uniqueCount="233">
  <si>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</si>
  <si>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</si>
  <si>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</si>
  <si>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</si>
  <si>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</si>
  <si>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</si>
  <si>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</si>
  <si>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</si>
  <si>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</si>
  <si>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</si>
  <si>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</si>
  <si>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</si>
  <si>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</si>
  <si>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</si>
  <si>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</si>
  <si>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</si>
  <si>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</si>
  <si>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</si>
  <si>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</si>
  <si>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</si>
  <si>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</si>
  <si>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</si>
  <si>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</si>
  <si>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</si>
  <si>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</si>
  <si>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</si>
  <si>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</si>
  <si>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</si>
  <si>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</si>
  <si>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</si>
  <si>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</si>
  <si>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</si>
  <si>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</si>
  <si>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</si>
  <si>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</si>
  <si>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</si>
  <si>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</si>
  <si>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</si>
  <si>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</si>
  <si>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</si>
  <si>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</si>
  <si>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</si>
  <si>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</si>
  <si>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</si>
  <si>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</si>
  <si>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</si>
  <si>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</si>
  <si>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</si>
  <si>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</si>
  <si>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</si>
  <si>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</si>
  <si>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</si>
  <si>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</si>
  <si>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</si>
  <si>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</si>
  <si>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</si>
  <si>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</si>
  <si>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</si>
  <si>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</si>
  <si>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</si>
  <si>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</si>
  <si>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</si>
  <si>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</si>
  <si>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</si>
  <si>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</si>
  <si>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</si>
  <si>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</si>
  <si>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</si>
  <si>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</si>
  <si>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</si>
  <si>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</si>
  <si>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</si>
  <si>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</si>
  <si>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</si>
  <si>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</si>
  <si>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</si>
  <si>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</si>
  <si>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</si>
  <si>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</si>
  <si>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</si>
  <si>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</si>
  <si>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</si>
  <si>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</si>
  <si>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</si>
  <si>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</si>
  <si>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</si>
  <si>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</si>
  <si>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</si>
  <si>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</si>
  <si>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</si>
  <si>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</si>
  <si>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</si>
  <si>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</si>
  <si>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</si>
  <si>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</si>
  <si>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</si>
  <si>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</si>
  <si>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</si>
  <si>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</si>
  <si>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</si>
  <si>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</si>
  <si>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</si>
  <si>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</si>
  <si>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</si>
  <si>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</si>
  <si>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</si>
  <si>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</si>
  <si>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</si>
  <si>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</si>
  <si>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</si>
  <si>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</si>
  <si>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</si>
  <si>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</si>
  <si>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</si>
  <si>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</si>
  <si>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</si>
  <si>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</si>
  <si>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</si>
  <si>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</si>
  <si>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</si>
  <si>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</si>
  <si>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</si>
  <si>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</si>
  <si>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</si>
  <si>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</si>
  <si>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</si>
  <si>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</si>
  <si>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</si>
  <si>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</si>
  <si>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</si>
  <si>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</si>
  <si>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</si>
  <si>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</si>
  <si>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</si>
  <si>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</si>
  <si>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</si>
  <si>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</si>
  <si>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</si>
  <si>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</si>
  <si>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</si>
  <si>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</si>
  <si>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</si>
  <si>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</si>
  <si>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</si>
  <si>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</si>
  <si>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</si>
  <si>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</si>
  <si>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</si>
  <si>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</si>
  <si>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</si>
  <si>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</si>
  <si>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</si>
  <si>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</si>
  <si>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</si>
  <si>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</si>
  <si>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</si>
  <si>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</si>
  <si>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</si>
  <si>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</si>
  <si>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</si>
  <si>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</si>
  <si>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</si>
  <si>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</si>
  <si>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</si>
  <si>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</si>
  <si>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</si>
  <si>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</si>
  <si>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</si>
  <si>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</si>
  <si>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</si>
  <si>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</si>
  <si>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</si>
  <si>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</si>
  <si>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</si>
  <si>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</si>
  <si>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</si>
  <si>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</si>
  <si>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</si>
  <si>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</si>
  <si>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</si>
  <si>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</si>
  <si>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</si>
  <si>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</si>
  <si>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</si>
  <si>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</si>
  <si>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</si>
  <si>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</si>
  <si>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</si>
  <si>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</si>
  <si>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</si>
  <si>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</si>
  <si>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</si>
  <si>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</si>
  <si>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</si>
  <si>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</si>
  <si>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</si>
  <si>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</si>
  <si>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</si>
  <si>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</si>
  <si>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</si>
  <si>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</si>
  <si>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</si>
  <si>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</si>
  <si>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</si>
  <si>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</si>
  <si>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</si>
  <si>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</si>
  <si>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</si>
  <si>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</si>
  <si>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</si>
  <si>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</si>
  <si>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</si>
  <si>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</si>
  <si>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</si>
  <si>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</si>
  <si>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</si>
  <si>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</si>
  <si>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</si>
  <si>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</si>
  <si>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</si>
  <si>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</si>
  <si>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</si>
  <si>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</si>
  <si>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</si>
  <si>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</si>
  <si>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</si>
  <si>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</si>
  <si>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</si>
  <si>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</si>
  <si>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</si>
  <si>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</si>
  <si>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</si>
  <si>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MUNICIPIO DE SAN MIGUEL DE ALLENDE, GTO
ESTADO DE SITUACIÓN FINANCIERA
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</si>
</sst>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194" activePane="bottomLeft" state="frozen"/>
      <selection pane="bottomLeft" activeCell="A2" sqref="A2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232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1549270122.27</v>
      </c>
      <c r="D3" s="32">
        <f>SUM(D4+D43)</f>
        <v>1402680459.1699998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516802366.17000002</v>
      </c>
      <c r="D4" s="34">
        <f>SUM(D5+D13+D21+D27+D33+D35+D38)</f>
        <v>386154774.39000005</v>
      </c>
      <c r="E4" s="8"/>
    </row>
    <row r="5" spans="1:5" x14ac:dyDescent="0.2">
      <c r="A5" s="7">
        <v>1110</v>
      </c>
      <c r="B5" s="22" t="s">
        <v>5</v>
      </c>
      <c r="C5" s="33">
        <f>SUM(C6:C12)</f>
        <v>364439314.31999999</v>
      </c>
      <c r="D5" s="33">
        <f>SUM(D6:D12)</f>
        <v>285484226.87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7159530.2599999998</v>
      </c>
      <c r="D7" s="33">
        <v>4614258.05</v>
      </c>
      <c r="E7" s="8"/>
    </row>
    <row r="8" spans="1:5" x14ac:dyDescent="0.2">
      <c r="A8" s="7">
        <v>1113</v>
      </c>
      <c r="B8" s="23" t="s">
        <v>8</v>
      </c>
      <c r="C8" s="33">
        <v>0</v>
      </c>
      <c r="D8" s="33">
        <v>0</v>
      </c>
      <c r="E8" s="8"/>
    </row>
    <row r="9" spans="1:5" x14ac:dyDescent="0.2">
      <c r="A9" s="7">
        <v>1114</v>
      </c>
      <c r="B9" s="23" t="s">
        <v>9</v>
      </c>
      <c r="C9" s="33">
        <v>321904059.12</v>
      </c>
      <c r="D9" s="33">
        <v>217113969.44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30630451.890000001</v>
      </c>
      <c r="D10" s="33">
        <v>62130936.079999998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4745273.05</v>
      </c>
      <c r="D11" s="33">
        <v>1625063.3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28895518.849999998</v>
      </c>
      <c r="D13" s="33">
        <f>SUM(D14:D20)</f>
        <v>29790329.16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-111020.28</v>
      </c>
      <c r="D15" s="33">
        <v>-111770.58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2051745.73</v>
      </c>
      <c r="D16" s="33">
        <v>1324443.1200000001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1277931.29</v>
      </c>
      <c r="D17" s="33">
        <v>1277931.29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166363.03</v>
      </c>
      <c r="D18" s="33">
        <v>50363.03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25510499.079999998</v>
      </c>
      <c r="D20" s="33">
        <v>27249362.300000001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123467533</v>
      </c>
      <c r="D21" s="33">
        <f>SUM(D22:D26)</f>
        <v>70880218.359999999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672579.77</v>
      </c>
      <c r="D22" s="33">
        <v>372259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122793053.73</v>
      </c>
      <c r="D25" s="33">
        <v>70506059.859999999</v>
      </c>
      <c r="E25" s="8"/>
    </row>
    <row r="26" spans="1:5" x14ac:dyDescent="0.2">
      <c r="A26" s="7">
        <v>1139</v>
      </c>
      <c r="B26" s="23" t="s">
        <v>28</v>
      </c>
      <c r="C26" s="33">
        <v>1899.5</v>
      </c>
      <c r="D26" s="33">
        <v>1899.5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1032467756.0999999</v>
      </c>
      <c r="D43" s="34">
        <f>SUM(D44+D49+D55+D63+D72+D78+D84+D91+D97)</f>
        <v>1016525684.7799999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-1437750.16</v>
      </c>
      <c r="D44" s="33">
        <f>SUM(D45:D48)</f>
        <v>-1437750.16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-1437750.16</v>
      </c>
      <c r="D47" s="33">
        <v>-1437750.16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1007753670.9899999</v>
      </c>
      <c r="D55" s="33">
        <f>SUM(D56:D62)</f>
        <v>994746872.33999991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366037760.76999998</v>
      </c>
      <c r="D56" s="33">
        <v>366037760.76999998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154320757.77000001</v>
      </c>
      <c r="D58" s="33">
        <v>154320757.77000001</v>
      </c>
      <c r="E58" s="8"/>
    </row>
    <row r="59" spans="1:5" x14ac:dyDescent="0.2">
      <c r="A59" s="7">
        <v>1234</v>
      </c>
      <c r="B59" s="23" t="s">
        <v>64</v>
      </c>
      <c r="C59" s="33">
        <v>73293865.159999996</v>
      </c>
      <c r="D59" s="33">
        <v>73293865.159999996</v>
      </c>
      <c r="E59" s="8"/>
    </row>
    <row r="60" spans="1:5" x14ac:dyDescent="0.2">
      <c r="A60" s="7">
        <v>1235</v>
      </c>
      <c r="B60" s="23" t="s">
        <v>65</v>
      </c>
      <c r="C60" s="33">
        <v>264543312.53</v>
      </c>
      <c r="D60" s="33">
        <v>252340455.90000001</v>
      </c>
      <c r="E60" s="8"/>
    </row>
    <row r="61" spans="1:5" x14ac:dyDescent="0.2">
      <c r="A61" s="7">
        <v>1236</v>
      </c>
      <c r="B61" s="23" t="s">
        <v>66</v>
      </c>
      <c r="C61" s="33">
        <v>149557974.75999999</v>
      </c>
      <c r="D61" s="33">
        <v>148754032.74000001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74632624.459999993</v>
      </c>
      <c r="D63" s="33">
        <f>SUM(D64:D71)</f>
        <v>71697351.789999992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10905513.699999999</v>
      </c>
      <c r="D64" s="33">
        <v>10679679.25</v>
      </c>
      <c r="E64" s="8"/>
    </row>
    <row r="65" spans="1:5" x14ac:dyDescent="0.2">
      <c r="A65" s="7">
        <v>1242</v>
      </c>
      <c r="B65" s="23" t="s">
        <v>70</v>
      </c>
      <c r="C65" s="33">
        <v>2259102.7000000002</v>
      </c>
      <c r="D65" s="33">
        <v>2233902.86</v>
      </c>
      <c r="E65" s="8"/>
    </row>
    <row r="66" spans="1:5" x14ac:dyDescent="0.2">
      <c r="A66" s="7">
        <v>1243</v>
      </c>
      <c r="B66" s="23" t="s">
        <v>71</v>
      </c>
      <c r="C66" s="33">
        <v>222512</v>
      </c>
      <c r="D66" s="33">
        <v>222512</v>
      </c>
      <c r="E66" s="8"/>
    </row>
    <row r="67" spans="1:5" x14ac:dyDescent="0.2">
      <c r="A67" s="7">
        <v>1244</v>
      </c>
      <c r="B67" s="23" t="s">
        <v>201</v>
      </c>
      <c r="C67" s="33">
        <v>42364208.390000001</v>
      </c>
      <c r="D67" s="33">
        <v>41089608.390000001</v>
      </c>
      <c r="E67" s="8"/>
    </row>
    <row r="68" spans="1:5" x14ac:dyDescent="0.2">
      <c r="A68" s="7">
        <v>1245</v>
      </c>
      <c r="B68" s="23" t="s">
        <v>72</v>
      </c>
      <c r="C68" s="33">
        <v>5867897.3399999999</v>
      </c>
      <c r="D68" s="33">
        <v>5867897.3399999999</v>
      </c>
      <c r="E68" s="8"/>
    </row>
    <row r="69" spans="1:5" x14ac:dyDescent="0.2">
      <c r="A69" s="7">
        <v>1246</v>
      </c>
      <c r="B69" s="23" t="s">
        <v>73</v>
      </c>
      <c r="C69" s="33">
        <v>12819532.17</v>
      </c>
      <c r="D69" s="33">
        <v>11409893.789999999</v>
      </c>
      <c r="E69" s="8"/>
    </row>
    <row r="70" spans="1:5" x14ac:dyDescent="0.2">
      <c r="A70" s="7">
        <v>1247</v>
      </c>
      <c r="B70" s="23" t="s">
        <v>74</v>
      </c>
      <c r="C70" s="33">
        <v>116858.16</v>
      </c>
      <c r="D70" s="33">
        <v>116858.16</v>
      </c>
      <c r="E70" s="8"/>
    </row>
    <row r="71" spans="1:5" x14ac:dyDescent="0.2">
      <c r="A71" s="7">
        <v>1248</v>
      </c>
      <c r="B71" s="23" t="s">
        <v>75</v>
      </c>
      <c r="C71" s="33">
        <v>77000</v>
      </c>
      <c r="D71" s="33">
        <v>77000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2219619.31</v>
      </c>
      <c r="D72" s="33">
        <f>SUM(D73:D77)</f>
        <v>2219619.31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1741413.53</v>
      </c>
      <c r="D73" s="33">
        <v>1741413.53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478205.78</v>
      </c>
      <c r="D76" s="33">
        <v>478205.78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-52080150.759999998</v>
      </c>
      <c r="D78" s="33">
        <f>SUM(D79:D83)</f>
        <v>-52080150.759999998</v>
      </c>
      <c r="E78" s="8"/>
    </row>
    <row r="79" spans="1:5" x14ac:dyDescent="0.2">
      <c r="A79" s="7">
        <v>1261</v>
      </c>
      <c r="B79" s="23" t="s">
        <v>83</v>
      </c>
      <c r="C79" s="33">
        <v>-17114051.390000001</v>
      </c>
      <c r="D79" s="33">
        <v>-17114051.390000001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-34417092.689999998</v>
      </c>
      <c r="D81" s="33">
        <v>-34417092.689999998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-21000</v>
      </c>
      <c r="D82" s="33">
        <v>-21000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-528006.68000000005</v>
      </c>
      <c r="D83" s="33">
        <v>-528006.68000000005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1379742.26</v>
      </c>
      <c r="D84" s="33">
        <f>SUM(D85:D90)</f>
        <v>1379742.26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1379742.26</v>
      </c>
      <c r="D85" s="33">
        <v>1379742.26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72207996.179999992</v>
      </c>
      <c r="D101" s="34">
        <f>SUM(D102+D143)</f>
        <v>79380465.109999999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42773254.779999994</v>
      </c>
      <c r="D102" s="34">
        <f>SUM(D103+D113+D117+D121+D124+D128+D135+D139)</f>
        <v>34012779.710000001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26880563.259999998</v>
      </c>
      <c r="D103" s="33">
        <f>SUM(D104:D112)</f>
        <v>33253718.380000003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-56357.18</v>
      </c>
      <c r="D104" s="33">
        <v>-4536.3999999999996</v>
      </c>
      <c r="E104" s="8"/>
    </row>
    <row r="105" spans="1:5" x14ac:dyDescent="0.2">
      <c r="A105" s="7">
        <v>2112</v>
      </c>
      <c r="B105" s="23" t="s">
        <v>110</v>
      </c>
      <c r="C105" s="33">
        <v>2766108.46</v>
      </c>
      <c r="D105" s="33">
        <v>1520097.52</v>
      </c>
      <c r="E105" s="8"/>
    </row>
    <row r="106" spans="1:5" x14ac:dyDescent="0.2">
      <c r="A106" s="7">
        <v>2113</v>
      </c>
      <c r="B106" s="23" t="s">
        <v>111</v>
      </c>
      <c r="C106" s="33">
        <v>3998096.22</v>
      </c>
      <c r="D106" s="33">
        <v>8027709.8600000003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9248166.5199999996</v>
      </c>
      <c r="D110" s="33">
        <v>10290383.74</v>
      </c>
      <c r="E110" s="8"/>
    </row>
    <row r="111" spans="1:5" x14ac:dyDescent="0.2">
      <c r="A111" s="7">
        <v>2118</v>
      </c>
      <c r="B111" s="23" t="s">
        <v>116</v>
      </c>
      <c r="C111" s="33">
        <v>-17735.97</v>
      </c>
      <c r="D111" s="33">
        <v>-17735.97</v>
      </c>
      <c r="E111" s="8"/>
    </row>
    <row r="112" spans="1:5" x14ac:dyDescent="0.2">
      <c r="A112" s="7">
        <v>2119</v>
      </c>
      <c r="B112" s="23" t="s">
        <v>117</v>
      </c>
      <c r="C112" s="33">
        <v>10942285.210000001</v>
      </c>
      <c r="D112" s="33">
        <v>13437799.630000001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12938532.01</v>
      </c>
      <c r="D117" s="33">
        <f>SUM(D118:D120)</f>
        <v>494412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12938532.01</v>
      </c>
      <c r="D118" s="33">
        <v>494412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2678092.1800000002</v>
      </c>
      <c r="D135" s="33">
        <f>SUM(D136:D138)</f>
        <v>-11418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2678092.1800000002</v>
      </c>
      <c r="D138" s="33">
        <v>-11418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276067.33</v>
      </c>
      <c r="D139" s="33">
        <f>SUM(D140:D142)</f>
        <v>276067.33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276067.33</v>
      </c>
      <c r="D142" s="33">
        <v>276067.33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29434741.399999999</v>
      </c>
      <c r="D143" s="34">
        <f>SUM(D144+D147+D151+D157+D161+D168)</f>
        <v>45367685.399999999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29434741.399999999</v>
      </c>
      <c r="D151" s="33">
        <f>SUM(D152:D156)</f>
        <v>45367685.399999999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29434741.399999999</v>
      </c>
      <c r="D154" s="33">
        <v>45367685.399999999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1477062688.0899999</v>
      </c>
      <c r="D173" s="34">
        <f>SUM(D174+D178+D193)</f>
        <v>1324280173.5799999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270634567.77999997</v>
      </c>
      <c r="D174" s="34">
        <f>SUM(D175+D176+D177)</f>
        <v>270634567.77999997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269941208.25999999</v>
      </c>
      <c r="D175" s="33">
        <v>269941208.25999999</v>
      </c>
      <c r="E175" s="8"/>
    </row>
    <row r="176" spans="1:5" x14ac:dyDescent="0.2">
      <c r="A176" s="7">
        <v>3120</v>
      </c>
      <c r="B176" s="22" t="s">
        <v>181</v>
      </c>
      <c r="C176" s="33">
        <v>0</v>
      </c>
      <c r="D176" s="33">
        <v>0</v>
      </c>
      <c r="E176" s="8"/>
    </row>
    <row r="177" spans="1:5" x14ac:dyDescent="0.2">
      <c r="A177" s="7">
        <v>3130</v>
      </c>
      <c r="B177" s="22" t="s">
        <v>182</v>
      </c>
      <c r="C177" s="33">
        <v>693359.52</v>
      </c>
      <c r="D177" s="33">
        <v>693359.52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1206428120.3099999</v>
      </c>
      <c r="D178" s="34">
        <f>SUM(D179+D180+D181+D186+D190)</f>
        <v>1053645605.8000001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140533241.66999999</v>
      </c>
      <c r="D179" s="33">
        <v>343079783.19</v>
      </c>
      <c r="E179" s="8"/>
    </row>
    <row r="180" spans="1:5" x14ac:dyDescent="0.2">
      <c r="A180" s="7">
        <v>3220</v>
      </c>
      <c r="B180" s="22" t="s">
        <v>184</v>
      </c>
      <c r="C180" s="33">
        <v>1207758763.77</v>
      </c>
      <c r="D180" s="33">
        <v>852429707.74000001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-141863885.13</v>
      </c>
      <c r="D190" s="33">
        <f>SUM(D191:D192)</f>
        <v>-141863885.13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-141863885.13</v>
      </c>
      <c r="D192" s="33">
        <v>-141863885.13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22.5" x14ac:dyDescent="0.2">
      <c r="A202" s="28"/>
      <c r="B202" s="29" t="s">
        <v>228</v>
      </c>
      <c r="C202" s="30"/>
      <c r="D202" s="29" t="s">
        <v>228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231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229</v>
      </c>
    </row>
    <row r="5" spans="1:1" ht="11.25" customHeight="1" x14ac:dyDescent="0.2">
      <c r="A5" s="16" t="s">
        <v>230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cp:lastPrinted>2014-12-05T05:20:54Z</cp:lastPrinted>
  <dcterms:created xsi:type="dcterms:W3CDTF">2012-12-11T20:26:08Z</dcterms:created>
  <dcterms:modified xsi:type="dcterms:W3CDTF">2017-04-22T16:15:05Z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