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44525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0" i="1"/>
  <c r="G77" i="1"/>
  <c r="G75" i="1"/>
  <c r="G74" i="1"/>
  <c r="G62" i="1"/>
  <c r="G57" i="1"/>
  <c r="G54" i="1"/>
  <c r="G53" i="1"/>
  <c r="G52" i="1"/>
  <c r="G51" i="1"/>
  <c r="G50" i="1"/>
  <c r="G49" i="1"/>
  <c r="G48" i="1"/>
  <c r="G46" i="1"/>
  <c r="G45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4" i="1"/>
  <c r="G23" i="1"/>
  <c r="G19" i="1"/>
  <c r="G14" i="1"/>
  <c r="G12" i="1"/>
  <c r="G8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G85" i="1" s="1"/>
  <c r="F83" i="1"/>
  <c r="G83" i="1" s="1"/>
  <c r="F82" i="1"/>
  <c r="G82" i="1" s="1"/>
  <c r="F81" i="1"/>
  <c r="G81" i="1" s="1"/>
  <c r="F80" i="1"/>
  <c r="F79" i="1"/>
  <c r="G79" i="1" s="1"/>
  <c r="F77" i="1"/>
  <c r="F76" i="1"/>
  <c r="G76" i="1" s="1"/>
  <c r="F75" i="1"/>
  <c r="F74" i="1"/>
  <c r="F73" i="1"/>
  <c r="G73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F61" i="1"/>
  <c r="G61" i="1" s="1"/>
  <c r="F60" i="1"/>
  <c r="G60" i="1" s="1"/>
  <c r="F59" i="1"/>
  <c r="G59" i="1" s="1"/>
  <c r="F58" i="1"/>
  <c r="G58" i="1" s="1"/>
  <c r="F57" i="1"/>
  <c r="F56" i="1"/>
  <c r="G56" i="1" s="1"/>
  <c r="F54" i="1"/>
  <c r="F53" i="1"/>
  <c r="F52" i="1"/>
  <c r="F51" i="1"/>
  <c r="F50" i="1"/>
  <c r="F49" i="1"/>
  <c r="F48" i="1"/>
  <c r="F47" i="1"/>
  <c r="G47" i="1" s="1"/>
  <c r="F46" i="1"/>
  <c r="F45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G26" i="1" s="1"/>
  <c r="F25" i="1"/>
  <c r="G25" i="1" s="1"/>
  <c r="F24" i="1"/>
  <c r="F23" i="1"/>
  <c r="F22" i="1"/>
  <c r="G22" i="1" s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F12" i="1"/>
  <c r="F11" i="1"/>
  <c r="G11" i="1" s="1"/>
  <c r="F10" i="1"/>
  <c r="G10" i="1" s="1"/>
  <c r="F9" i="1"/>
  <c r="G9" i="1" s="1"/>
  <c r="F8" i="1"/>
  <c r="F7" i="1"/>
  <c r="G7" i="1" s="1"/>
  <c r="F6" i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F84" i="1" s="1"/>
  <c r="G84" i="1" s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C78" i="1"/>
  <c r="C72" i="1"/>
  <c r="C63" i="1"/>
  <c r="C55" i="1"/>
  <c r="C49" i="1"/>
  <c r="C44" i="1"/>
  <c r="C38" i="1"/>
  <c r="C35" i="1"/>
  <c r="C33" i="1"/>
  <c r="C27" i="1"/>
  <c r="C21" i="1"/>
  <c r="F21" i="1" s="1"/>
  <c r="G21" i="1" s="1"/>
  <c r="C13" i="1"/>
  <c r="C5" i="1"/>
  <c r="F78" i="1" l="1"/>
  <c r="G78" i="1" s="1"/>
  <c r="F72" i="1"/>
  <c r="G72" i="1" s="1"/>
  <c r="E43" i="1"/>
  <c r="F63" i="1"/>
  <c r="G63" i="1" s="1"/>
  <c r="F55" i="1"/>
  <c r="G55" i="1" s="1"/>
  <c r="D43" i="1"/>
  <c r="F44" i="1"/>
  <c r="G44" i="1" s="1"/>
  <c r="C43" i="1"/>
  <c r="F13" i="1"/>
  <c r="G13" i="1" s="1"/>
  <c r="F5" i="1"/>
  <c r="G5" i="1" s="1"/>
  <c r="E4" i="1"/>
  <c r="D4" i="1"/>
  <c r="C4" i="1"/>
  <c r="E3" i="1" l="1"/>
  <c r="D3" i="1"/>
  <c r="F43" i="1"/>
  <c r="G43" i="1" s="1"/>
  <c r="C3" i="1"/>
  <c r="F4" i="1"/>
  <c r="G4" i="1" s="1"/>
  <c r="F3" i="1" l="1"/>
  <c r="G3" i="1" s="1"/>
</calcChain>
</file>

<file path=xl/sharedStrings.xml><?xml version="1.0" encoding="utf-8"?>
<sst xmlns="http://schemas.openxmlformats.org/spreadsheetml/2006/main" count="125" uniqueCount="123">
  <si>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</si>
  <si>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</si>
  <si>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</si>
  <si>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</si>
  <si>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</si>
  <si>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</si>
  <si>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</si>
  <si>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</si>
  <si>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</si>
  <si>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</si>
  <si>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</si>
  <si>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</si>
  <si>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</si>
  <si>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</si>
  <si>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</si>
  <si>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</si>
  <si>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</si>
  <si>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</si>
  <si>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</si>
  <si>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</si>
  <si>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</si>
  <si>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</si>
  <si>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</si>
  <si>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</si>
  <si>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</si>
  <si>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</si>
  <si>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</si>
  <si>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</si>
  <si>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</si>
  <si>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</si>
  <si>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</si>
  <si>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</si>
  <si>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</si>
  <si>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</si>
  <si>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</si>
  <si>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</si>
  <si>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</si>
  <si>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</si>
  <si>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</si>
  <si>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</si>
  <si>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</si>
  <si>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</si>
  <si>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</si>
  <si>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</si>
  <si>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</si>
  <si>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</si>
  <si>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</si>
  <si>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</si>
  <si>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</si>
  <si>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</si>
  <si>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</si>
  <si>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</si>
  <si>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</si>
  <si>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</si>
  <si>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</si>
  <si>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</si>
  <si>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</si>
  <si>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</si>
  <si>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</si>
  <si>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</si>
  <si>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</si>
  <si>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</si>
  <si>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</si>
  <si>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</si>
  <si>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</si>
  <si>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</si>
  <si>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</si>
  <si>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</si>
  <si>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</si>
  <si>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</si>
  <si>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</si>
  <si>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</si>
  <si>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</si>
  <si>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</si>
  <si>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</si>
  <si>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</si>
  <si>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</si>
  <si>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</si>
  <si>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</si>
  <si>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</si>
  <si>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</si>
  <si>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</si>
  <si>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</si>
  <si>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</si>
  <si>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</si>
  <si>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</si>
  <si>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</si>
  <si>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</si>
  <si>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</si>
  <si>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</si>
  <si>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</si>
  <si>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</si>
  <si>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</si>
  <si>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</si>
  <si>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</si>
  <si>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</si>
  <si>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</si>
  <si>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</si>
  <si>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</si>
  <si>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</si>
  <si>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</si>
  <si>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</si>
  <si>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</si>
  <si>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</si>
  <si>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</si>
  <si>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</si>
  <si>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</si>
  <si>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</si>
  <si>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</si>
  <si>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</si>
  <si>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</si>
  <si>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</si>
  <si>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</si>
  <si>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</si>
  <si>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</si>
  <si>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</si>
  <si>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</si>
  <si>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</si>
  <si>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</si>
  <si>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</si>
  <si>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</si>
  <si>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</si>
  <si>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MUNICIPIO DE SAN MIGUEL DE ALLENDE, GTO
ESTADO ANALÍTICO DEL ACTIVO
DEL 1 DE ENERO AL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</si>
</sst>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122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114</v>
      </c>
      <c r="E2" s="24" t="s">
        <v>115</v>
      </c>
      <c r="F2" s="24" t="s">
        <v>116</v>
      </c>
      <c r="G2" s="24" t="s">
        <v>117</v>
      </c>
    </row>
    <row r="3" spans="1:7" x14ac:dyDescent="0.2">
      <c r="A3" s="1">
        <v>1000</v>
      </c>
      <c r="B3" s="2" t="s">
        <v>3</v>
      </c>
      <c r="C3" s="3">
        <f>SUM(C4+C43)</f>
        <v>1402680459.1699998</v>
      </c>
      <c r="D3" s="3">
        <f>SUM(D4+D43)</f>
        <v>1289083456.97</v>
      </c>
      <c r="E3" s="3">
        <f>SUM(E4+E43)</f>
        <v>1142493793.8699999</v>
      </c>
      <c r="F3" s="3">
        <f>C3+D3-E3</f>
        <v>1549270122.27</v>
      </c>
      <c r="G3" s="4">
        <f>F3-C3</f>
        <v>146589663.10000014</v>
      </c>
    </row>
    <row r="4" spans="1:7" x14ac:dyDescent="0.2">
      <c r="A4" s="5">
        <v>1100</v>
      </c>
      <c r="B4" s="6" t="s">
        <v>4</v>
      </c>
      <c r="C4" s="7">
        <f>SUM(C5+C13+C21+C27+C33+C35+C38)</f>
        <v>386154774.39000005</v>
      </c>
      <c r="D4" s="7">
        <f>SUM(D5+D13+D21+D27+D33+D35+D38)</f>
        <v>1273061585.6500001</v>
      </c>
      <c r="E4" s="7">
        <f>SUM(E5+E13+E21+E27+E33+E35+E38)</f>
        <v>1142413993.8699999</v>
      </c>
      <c r="F4" s="7">
        <f t="shared" ref="F4:F67" si="0">C4+D4-E4</f>
        <v>516802366.17000031</v>
      </c>
      <c r="G4" s="8">
        <f t="shared" ref="G4:G67" si="1">F4-C4</f>
        <v>130647591.78000027</v>
      </c>
    </row>
    <row r="5" spans="1:7" x14ac:dyDescent="0.2">
      <c r="A5" s="5">
        <v>1110</v>
      </c>
      <c r="B5" s="6" t="s">
        <v>5</v>
      </c>
      <c r="C5" s="7">
        <f>SUM(C6:C12)</f>
        <v>285484226.87</v>
      </c>
      <c r="D5" s="7">
        <f>SUM(D6:D12)</f>
        <v>1159642271.24</v>
      </c>
      <c r="E5" s="7">
        <f>SUM(E6:E12)</f>
        <v>1080687183.79</v>
      </c>
      <c r="F5" s="7">
        <f t="shared" si="0"/>
        <v>364439314.32000017</v>
      </c>
      <c r="G5" s="8">
        <f t="shared" si="1"/>
        <v>78955087.450000167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4614258.05</v>
      </c>
      <c r="D7" s="10">
        <v>495490548.01999998</v>
      </c>
      <c r="E7" s="10">
        <v>492945275.81</v>
      </c>
      <c r="F7" s="10">
        <f t="shared" si="0"/>
        <v>7159530.2599999905</v>
      </c>
      <c r="G7" s="11">
        <f t="shared" si="1"/>
        <v>2545272.2099999906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217113969.44</v>
      </c>
      <c r="D9" s="10">
        <v>416780484.91000003</v>
      </c>
      <c r="E9" s="10">
        <v>311990395.23000002</v>
      </c>
      <c r="F9" s="10">
        <f t="shared" si="0"/>
        <v>321904059.12</v>
      </c>
      <c r="G9" s="11">
        <f t="shared" si="1"/>
        <v>104790089.68000001</v>
      </c>
    </row>
    <row r="10" spans="1:7" x14ac:dyDescent="0.2">
      <c r="A10" s="9">
        <v>1115</v>
      </c>
      <c r="B10" s="26" t="s">
        <v>10</v>
      </c>
      <c r="C10" s="10">
        <v>62130936.079999998</v>
      </c>
      <c r="D10" s="10">
        <v>244251028.56</v>
      </c>
      <c r="E10" s="10">
        <v>275751512.75</v>
      </c>
      <c r="F10" s="10">
        <f t="shared" si="0"/>
        <v>30630451.889999986</v>
      </c>
      <c r="G10" s="11">
        <f t="shared" si="1"/>
        <v>-31500484.190000013</v>
      </c>
    </row>
    <row r="11" spans="1:7" x14ac:dyDescent="0.2">
      <c r="A11" s="9">
        <v>1116</v>
      </c>
      <c r="B11" s="26" t="s">
        <v>93</v>
      </c>
      <c r="C11" s="10">
        <v>1625063.3</v>
      </c>
      <c r="D11" s="10">
        <v>3120209.75</v>
      </c>
      <c r="E11" s="10">
        <v>0</v>
      </c>
      <c r="F11" s="10">
        <f t="shared" si="0"/>
        <v>4745273.05</v>
      </c>
      <c r="G11" s="11">
        <f t="shared" si="1"/>
        <v>3120209.75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29790329.16</v>
      </c>
      <c r="D13" s="7">
        <f>SUM(D14:D20)</f>
        <v>17459399.739999998</v>
      </c>
      <c r="E13" s="7">
        <f>SUM(E14:E20)</f>
        <v>18354210.050000001</v>
      </c>
      <c r="F13" s="7">
        <f t="shared" si="0"/>
        <v>28895518.849999998</v>
      </c>
      <c r="G13" s="8">
        <f t="shared" si="1"/>
        <v>-894810.31000000238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-111770.58</v>
      </c>
      <c r="D15" s="10">
        <v>2408.19</v>
      </c>
      <c r="E15" s="10">
        <v>1657.89</v>
      </c>
      <c r="F15" s="10">
        <f t="shared" si="0"/>
        <v>-111020.28</v>
      </c>
      <c r="G15" s="11">
        <f t="shared" si="1"/>
        <v>750.30000000000291</v>
      </c>
    </row>
    <row r="16" spans="1:7" x14ac:dyDescent="0.2">
      <c r="A16" s="9">
        <v>1123</v>
      </c>
      <c r="B16" s="26" t="s">
        <v>15</v>
      </c>
      <c r="C16" s="10">
        <v>1324443.1200000001</v>
      </c>
      <c r="D16" s="10">
        <v>2625601.29</v>
      </c>
      <c r="E16" s="10">
        <v>1898298.68</v>
      </c>
      <c r="F16" s="10">
        <f t="shared" si="0"/>
        <v>2051745.7300000002</v>
      </c>
      <c r="G16" s="11">
        <f t="shared" si="1"/>
        <v>727302.6100000001</v>
      </c>
    </row>
    <row r="17" spans="1:7" x14ac:dyDescent="0.2">
      <c r="A17" s="9">
        <v>1124</v>
      </c>
      <c r="B17" s="26" t="s">
        <v>16</v>
      </c>
      <c r="C17" s="10">
        <v>1277931.29</v>
      </c>
      <c r="D17" s="10">
        <v>0</v>
      </c>
      <c r="E17" s="10">
        <v>0</v>
      </c>
      <c r="F17" s="10">
        <f t="shared" si="0"/>
        <v>1277931.29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50363.03</v>
      </c>
      <c r="D18" s="10">
        <v>143000</v>
      </c>
      <c r="E18" s="10">
        <v>27000</v>
      </c>
      <c r="F18" s="10">
        <f t="shared" si="0"/>
        <v>166363.03</v>
      </c>
      <c r="G18" s="11">
        <f t="shared" si="1"/>
        <v>116000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27249362.300000001</v>
      </c>
      <c r="D20" s="10">
        <v>14688390.26</v>
      </c>
      <c r="E20" s="10">
        <v>16427253.48</v>
      </c>
      <c r="F20" s="10">
        <f t="shared" si="0"/>
        <v>25510499.080000002</v>
      </c>
      <c r="G20" s="11">
        <f t="shared" si="1"/>
        <v>-1738863.2199999988</v>
      </c>
    </row>
    <row r="21" spans="1:7" x14ac:dyDescent="0.2">
      <c r="A21" s="5">
        <v>1130</v>
      </c>
      <c r="B21" s="27" t="s">
        <v>19</v>
      </c>
      <c r="C21" s="7">
        <f>SUM(C22:C26)</f>
        <v>70880218.359999999</v>
      </c>
      <c r="D21" s="7">
        <f>SUM(D22:D26)</f>
        <v>95959914.670000002</v>
      </c>
      <c r="E21" s="7">
        <f>SUM(E22:E26)</f>
        <v>43372600.030000001</v>
      </c>
      <c r="F21" s="7">
        <f t="shared" si="0"/>
        <v>123467533</v>
      </c>
      <c r="G21" s="8">
        <f t="shared" si="1"/>
        <v>52587314.640000001</v>
      </c>
    </row>
    <row r="22" spans="1:7" x14ac:dyDescent="0.2">
      <c r="A22" s="9">
        <v>1131</v>
      </c>
      <c r="B22" s="26" t="s">
        <v>20</v>
      </c>
      <c r="C22" s="10">
        <v>372259</v>
      </c>
      <c r="D22" s="10">
        <v>2501802.42</v>
      </c>
      <c r="E22" s="10">
        <v>2201481.65</v>
      </c>
      <c r="F22" s="10">
        <f t="shared" si="0"/>
        <v>672579.77</v>
      </c>
      <c r="G22" s="11">
        <f t="shared" si="1"/>
        <v>300320.77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70506059.859999999</v>
      </c>
      <c r="D25" s="10">
        <v>93458112.25</v>
      </c>
      <c r="E25" s="10">
        <v>41171118.380000003</v>
      </c>
      <c r="F25" s="10">
        <f t="shared" si="0"/>
        <v>122793053.73000002</v>
      </c>
      <c r="G25" s="11">
        <f t="shared" si="1"/>
        <v>52286993.87000002</v>
      </c>
    </row>
    <row r="26" spans="1:7" x14ac:dyDescent="0.2">
      <c r="A26" s="9">
        <v>1139</v>
      </c>
      <c r="B26" s="26" t="s">
        <v>24</v>
      </c>
      <c r="C26" s="10">
        <v>1899.5</v>
      </c>
      <c r="D26" s="10">
        <v>0</v>
      </c>
      <c r="E26" s="10">
        <v>0</v>
      </c>
      <c r="F26" s="10">
        <f t="shared" si="0"/>
        <v>1899.5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1016525684.7799999</v>
      </c>
      <c r="D43" s="7">
        <f>SUM(D44+D49+D55+D63+D72+D78+D84+D91+D97)</f>
        <v>16021871.32</v>
      </c>
      <c r="E43" s="7">
        <f>SUM(E44+E49+E55+E63+E72+E78+E84+E91+E97)</f>
        <v>79800</v>
      </c>
      <c r="F43" s="7">
        <f t="shared" si="0"/>
        <v>1032467756.0999999</v>
      </c>
      <c r="G43" s="8">
        <f t="shared" si="1"/>
        <v>15942071.320000052</v>
      </c>
    </row>
    <row r="44" spans="1:7" x14ac:dyDescent="0.2">
      <c r="A44" s="5">
        <v>1210</v>
      </c>
      <c r="B44" s="27" t="s">
        <v>39</v>
      </c>
      <c r="C44" s="7">
        <f>SUM(C45:C48)</f>
        <v>-1437750.16</v>
      </c>
      <c r="D44" s="7">
        <f>SUM(D45:D48)</f>
        <v>0</v>
      </c>
      <c r="E44" s="7">
        <f>SUM(E45:E48)</f>
        <v>0</v>
      </c>
      <c r="F44" s="7">
        <f t="shared" si="0"/>
        <v>-1437750.16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-1437750.16</v>
      </c>
      <c r="D47" s="10">
        <v>0</v>
      </c>
      <c r="E47" s="10">
        <v>0</v>
      </c>
      <c r="F47" s="10">
        <f t="shared" si="0"/>
        <v>-1437750.16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994746872.33999991</v>
      </c>
      <c r="D55" s="14">
        <f>SUM(D56:D62)</f>
        <v>13006798.65</v>
      </c>
      <c r="E55" s="14">
        <f>SUM(E56:E62)</f>
        <v>0</v>
      </c>
      <c r="F55" s="14">
        <f t="shared" si="0"/>
        <v>1007753670.9899999</v>
      </c>
      <c r="G55" s="15">
        <f t="shared" si="1"/>
        <v>13006798.649999976</v>
      </c>
    </row>
    <row r="56" spans="1:7" x14ac:dyDescent="0.2">
      <c r="A56" s="9">
        <v>1231</v>
      </c>
      <c r="B56" s="26" t="s">
        <v>51</v>
      </c>
      <c r="C56" s="10">
        <v>366037760.76999998</v>
      </c>
      <c r="D56" s="10">
        <v>0</v>
      </c>
      <c r="E56" s="10">
        <v>0</v>
      </c>
      <c r="F56" s="10">
        <f t="shared" si="0"/>
        <v>366037760.76999998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154320757.77000001</v>
      </c>
      <c r="D58" s="10">
        <v>0</v>
      </c>
      <c r="E58" s="10">
        <v>0</v>
      </c>
      <c r="F58" s="10">
        <f t="shared" si="0"/>
        <v>154320757.77000001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73293865.159999996</v>
      </c>
      <c r="D59" s="10">
        <v>0</v>
      </c>
      <c r="E59" s="10">
        <v>0</v>
      </c>
      <c r="F59" s="10">
        <f t="shared" si="0"/>
        <v>73293865.159999996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252340455.90000001</v>
      </c>
      <c r="D60" s="10">
        <v>12202856.630000001</v>
      </c>
      <c r="E60" s="10">
        <v>0</v>
      </c>
      <c r="F60" s="10">
        <f t="shared" si="0"/>
        <v>264543312.53</v>
      </c>
      <c r="G60" s="11">
        <f t="shared" si="1"/>
        <v>12202856.629999995</v>
      </c>
    </row>
    <row r="61" spans="1:7" x14ac:dyDescent="0.2">
      <c r="A61" s="9">
        <v>1236</v>
      </c>
      <c r="B61" s="26" t="s">
        <v>56</v>
      </c>
      <c r="C61" s="10">
        <v>148754032.74000001</v>
      </c>
      <c r="D61" s="10">
        <v>803942.02</v>
      </c>
      <c r="E61" s="10">
        <v>0</v>
      </c>
      <c r="F61" s="10">
        <f t="shared" si="0"/>
        <v>149557974.76000002</v>
      </c>
      <c r="G61" s="11">
        <f t="shared" si="1"/>
        <v>803942.02000001073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71697351.789999992</v>
      </c>
      <c r="D63" s="7">
        <f>SUM(D64:D71)</f>
        <v>3015072.67</v>
      </c>
      <c r="E63" s="7">
        <f>SUM(E64:E71)</f>
        <v>79800</v>
      </c>
      <c r="F63" s="7">
        <f t="shared" si="0"/>
        <v>74632624.459999993</v>
      </c>
      <c r="G63" s="8">
        <f t="shared" si="1"/>
        <v>2935272.6700000018</v>
      </c>
    </row>
    <row r="64" spans="1:7" x14ac:dyDescent="0.2">
      <c r="A64" s="9">
        <v>1241</v>
      </c>
      <c r="B64" s="26" t="s">
        <v>59</v>
      </c>
      <c r="C64" s="10">
        <v>10679679.25</v>
      </c>
      <c r="D64" s="10">
        <v>225834.45</v>
      </c>
      <c r="E64" s="10">
        <v>0</v>
      </c>
      <c r="F64" s="10">
        <f t="shared" si="0"/>
        <v>10905513.699999999</v>
      </c>
      <c r="G64" s="11">
        <f t="shared" si="1"/>
        <v>225834.44999999925</v>
      </c>
    </row>
    <row r="65" spans="1:7" x14ac:dyDescent="0.2">
      <c r="A65" s="9">
        <v>1242</v>
      </c>
      <c r="B65" s="26" t="s">
        <v>60</v>
      </c>
      <c r="C65" s="10">
        <v>2233902.86</v>
      </c>
      <c r="D65" s="10">
        <v>25199.84</v>
      </c>
      <c r="E65" s="10">
        <v>0</v>
      </c>
      <c r="F65" s="10">
        <f t="shared" si="0"/>
        <v>2259102.6999999997</v>
      </c>
      <c r="G65" s="11">
        <f t="shared" si="1"/>
        <v>25199.839999999851</v>
      </c>
    </row>
    <row r="66" spans="1:7" x14ac:dyDescent="0.2">
      <c r="A66" s="9">
        <v>1243</v>
      </c>
      <c r="B66" s="26" t="s">
        <v>61</v>
      </c>
      <c r="C66" s="10">
        <v>222512</v>
      </c>
      <c r="D66" s="10">
        <v>0</v>
      </c>
      <c r="E66" s="10">
        <v>0</v>
      </c>
      <c r="F66" s="10">
        <f t="shared" si="0"/>
        <v>222512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41089608.390000001</v>
      </c>
      <c r="D67" s="10">
        <v>1354400</v>
      </c>
      <c r="E67" s="10">
        <v>79800</v>
      </c>
      <c r="F67" s="10">
        <f t="shared" si="0"/>
        <v>42364208.390000001</v>
      </c>
      <c r="G67" s="11">
        <f t="shared" si="1"/>
        <v>1274600</v>
      </c>
    </row>
    <row r="68" spans="1:7" x14ac:dyDescent="0.2">
      <c r="A68" s="9">
        <v>1245</v>
      </c>
      <c r="B68" s="26" t="s">
        <v>63</v>
      </c>
      <c r="C68" s="10">
        <v>5867897.3399999999</v>
      </c>
      <c r="D68" s="10">
        <v>0</v>
      </c>
      <c r="E68" s="10">
        <v>0</v>
      </c>
      <c r="F68" s="10">
        <f t="shared" ref="F68:F100" si="2">C68+D68-E68</f>
        <v>5867897.3399999999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11409893.789999999</v>
      </c>
      <c r="D69" s="10">
        <v>1409638.38</v>
      </c>
      <c r="E69" s="10">
        <v>0</v>
      </c>
      <c r="F69" s="10">
        <f t="shared" si="2"/>
        <v>12819532.169999998</v>
      </c>
      <c r="G69" s="11">
        <f t="shared" si="3"/>
        <v>1409638.379999999</v>
      </c>
    </row>
    <row r="70" spans="1:7" x14ac:dyDescent="0.2">
      <c r="A70" s="9">
        <v>1247</v>
      </c>
      <c r="B70" s="26" t="s">
        <v>65</v>
      </c>
      <c r="C70" s="10">
        <v>116858.16</v>
      </c>
      <c r="D70" s="10">
        <v>0</v>
      </c>
      <c r="E70" s="10">
        <v>0</v>
      </c>
      <c r="F70" s="10">
        <f t="shared" si="2"/>
        <v>116858.16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77000</v>
      </c>
      <c r="D71" s="10">
        <v>0</v>
      </c>
      <c r="E71" s="10">
        <v>0</v>
      </c>
      <c r="F71" s="10">
        <f t="shared" si="2"/>
        <v>77000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2219619.31</v>
      </c>
      <c r="D72" s="7">
        <f>SUM(D73:D77)</f>
        <v>0</v>
      </c>
      <c r="E72" s="7">
        <f>SUM(E73:E77)</f>
        <v>0</v>
      </c>
      <c r="F72" s="7">
        <f t="shared" si="2"/>
        <v>2219619.31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1741413.53</v>
      </c>
      <c r="D73" s="10">
        <v>0</v>
      </c>
      <c r="E73" s="10">
        <v>0</v>
      </c>
      <c r="F73" s="10">
        <f t="shared" si="2"/>
        <v>1741413.53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478205.78</v>
      </c>
      <c r="D76" s="13">
        <v>0</v>
      </c>
      <c r="E76" s="13">
        <v>0</v>
      </c>
      <c r="F76" s="13">
        <f t="shared" si="2"/>
        <v>478205.78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-52080150.759999998</v>
      </c>
      <c r="D78" s="7">
        <f>SUM(D79:D83)</f>
        <v>0</v>
      </c>
      <c r="E78" s="7">
        <f>SUM(E79:E83)</f>
        <v>0</v>
      </c>
      <c r="F78" s="7">
        <f t="shared" si="2"/>
        <v>-52080150.759999998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-17114051.390000001</v>
      </c>
      <c r="D79" s="13">
        <v>0</v>
      </c>
      <c r="E79" s="13">
        <v>0</v>
      </c>
      <c r="F79" s="13">
        <f t="shared" si="2"/>
        <v>-17114051.390000001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-34417092.689999998</v>
      </c>
      <c r="D81" s="13">
        <v>0</v>
      </c>
      <c r="E81" s="13">
        <v>0</v>
      </c>
      <c r="F81" s="13">
        <f t="shared" si="2"/>
        <v>-34417092.689999998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-21000</v>
      </c>
      <c r="D82" s="13">
        <v>0</v>
      </c>
      <c r="E82" s="13">
        <v>0</v>
      </c>
      <c r="F82" s="13">
        <f t="shared" si="2"/>
        <v>-21000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-528006.68000000005</v>
      </c>
      <c r="D83" s="13">
        <v>0</v>
      </c>
      <c r="E83" s="13">
        <v>0</v>
      </c>
      <c r="F83" s="13">
        <f t="shared" si="2"/>
        <v>-528006.68000000005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1379742.26</v>
      </c>
      <c r="D84" s="7">
        <f>SUM(D85:D90)</f>
        <v>0</v>
      </c>
      <c r="E84" s="7">
        <f>SUM(E85:E90)</f>
        <v>0</v>
      </c>
      <c r="F84" s="7">
        <f t="shared" si="2"/>
        <v>1379742.26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1379742.26</v>
      </c>
      <c r="D85" s="13">
        <v>0</v>
      </c>
      <c r="E85" s="13">
        <v>0</v>
      </c>
      <c r="F85" s="13">
        <f t="shared" si="2"/>
        <v>1379742.26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22.5" x14ac:dyDescent="0.2">
      <c r="A107" s="34"/>
      <c r="B107" s="37" t="s">
        <v>112</v>
      </c>
      <c r="C107" s="38"/>
      <c r="D107" s="37" t="s">
        <v>112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113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118</v>
      </c>
    </row>
    <row r="6" spans="1:1" ht="11.25" customHeight="1" x14ac:dyDescent="0.2">
      <c r="A6" s="20" t="s">
        <v>119</v>
      </c>
    </row>
    <row r="7" spans="1:1" x14ac:dyDescent="0.2">
      <c r="A7" s="20" t="s">
        <v>120</v>
      </c>
    </row>
    <row r="8" spans="1:1" x14ac:dyDescent="0.2">
      <c r="A8" s="20" t="s">
        <v>121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2014-02-09T04:04:15Z</dcterms:created>
  <dcterms:modified xsi:type="dcterms:W3CDTF">2017-04-22T16:17:46Z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