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</workbook>
</file>

<file path=xl/calcChain.xml><?xml version="1.0" encoding="utf-8"?>
<calcChain xmlns="http://schemas.openxmlformats.org/spreadsheetml/2006/main">
  <c r="G26" i="1" l="1"/>
  <c r="G34" i="1"/>
  <c r="F33" i="1"/>
  <c r="G15" i="1"/>
  <c r="G14" i="1"/>
  <c r="G21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F4" i="4" s="1"/>
  <c r="F27" i="4" s="1"/>
  <c r="E7" i="4"/>
  <c r="D7" i="4"/>
  <c r="C7" i="4"/>
  <c r="C4" i="4" s="1"/>
  <c r="B7" i="4"/>
  <c r="B4" i="4" s="1"/>
  <c r="B27" i="4" s="1"/>
  <c r="G6" i="4"/>
  <c r="G5" i="4"/>
  <c r="D4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C42" i="3" s="1"/>
  <c r="B43" i="3"/>
  <c r="B42" i="3" s="1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B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E33" i="1"/>
  <c r="D33" i="1"/>
  <c r="C33" i="1"/>
  <c r="B33" i="1"/>
  <c r="G32" i="1"/>
  <c r="G31" i="1"/>
  <c r="G30" i="1"/>
  <c r="G29" i="1"/>
  <c r="G28" i="1"/>
  <c r="G27" i="1"/>
  <c r="G25" i="1"/>
  <c r="G24" i="1"/>
  <c r="F23" i="1"/>
  <c r="E23" i="1"/>
  <c r="D23" i="1"/>
  <c r="C23" i="1"/>
  <c r="B23" i="1"/>
  <c r="G22" i="1"/>
  <c r="G20" i="1"/>
  <c r="G19" i="1"/>
  <c r="G18" i="1"/>
  <c r="G17" i="1"/>
  <c r="G16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D5" i="3" l="1"/>
  <c r="B5" i="3"/>
  <c r="B79" i="3" s="1"/>
  <c r="F5" i="3"/>
  <c r="F79" i="3" s="1"/>
  <c r="E5" i="3"/>
  <c r="C79" i="1"/>
  <c r="D79" i="1"/>
  <c r="G53" i="1"/>
  <c r="D27" i="4"/>
  <c r="G16" i="2"/>
  <c r="D16" i="4"/>
  <c r="C79" i="3"/>
  <c r="G16" i="4"/>
  <c r="F79" i="1"/>
  <c r="E26" i="2"/>
  <c r="G5" i="2"/>
  <c r="G26" i="2" s="1"/>
  <c r="G6" i="3"/>
  <c r="G16" i="3"/>
  <c r="E42" i="3"/>
  <c r="G145" i="1"/>
  <c r="G141" i="1"/>
  <c r="B79" i="1"/>
  <c r="G132" i="1"/>
  <c r="G128" i="1"/>
  <c r="G118" i="1"/>
  <c r="G108" i="1"/>
  <c r="G98" i="1"/>
  <c r="G88" i="1"/>
  <c r="G80" i="1"/>
  <c r="E79" i="1"/>
  <c r="G57" i="1"/>
  <c r="G43" i="1"/>
  <c r="G33" i="1"/>
  <c r="G23" i="1"/>
  <c r="D4" i="1"/>
  <c r="F4" i="1"/>
  <c r="G13" i="1"/>
  <c r="C4" i="1"/>
  <c r="B4" i="1"/>
  <c r="E4" i="1"/>
  <c r="G5" i="1"/>
  <c r="C27" i="4"/>
  <c r="D42" i="3"/>
  <c r="G42" i="3" s="1"/>
  <c r="G11" i="4"/>
  <c r="G4" i="4" s="1"/>
  <c r="E79" i="3" l="1"/>
  <c r="G5" i="3"/>
  <c r="G79" i="3" s="1"/>
  <c r="D154" i="1"/>
  <c r="C154" i="1"/>
  <c r="F154" i="1"/>
  <c r="G27" i="4"/>
  <c r="B154" i="1"/>
  <c r="G79" i="1"/>
  <c r="E154" i="1"/>
  <c r="G4" i="1"/>
  <c r="D79" i="3"/>
  <c r="G154" i="1" l="1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<sst xmlns="http://schemas.openxmlformats.org/spreadsheetml/2006/main" count="297" uniqueCount="153">
  <si>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</si>
  <si>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</si>
  <si>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</si>
  <si>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</si>
  <si>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</si>
  <si>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</si>
  <si>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</si>
  <si>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</si>
  <si>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</si>
  <si>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</si>
  <si>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</si>
  <si>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</si>
  <si>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</si>
  <si>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</si>
  <si>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</si>
  <si>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</si>
  <si>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</si>
  <si>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</si>
  <si>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</si>
  <si>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</si>
  <si>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</si>
  <si>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</si>
  <si>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</si>
  <si>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</si>
  <si>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</si>
  <si>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</si>
  <si>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</si>
  <si>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</si>
  <si>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</si>
  <si>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</si>
  <si>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</si>
  <si>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</si>
  <si>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</si>
  <si>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</si>
  <si>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</si>
  <si>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</si>
  <si>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</si>
  <si>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</si>
  <si>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</si>
  <si>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</si>
  <si>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</si>
  <si>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</si>
  <si>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</si>
  <si>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</si>
  <si>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</si>
  <si>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</si>
  <si>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</si>
  <si>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</si>
  <si>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</si>
  <si>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</si>
  <si>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</si>
  <si>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</si>
  <si>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</si>
  <si>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</si>
  <si>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</si>
  <si>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</si>
  <si>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</si>
  <si>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</si>
  <si>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</si>
  <si>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</si>
  <si>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</si>
  <si>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</si>
  <si>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</si>
  <si>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</si>
  <si>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</si>
  <si>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</si>
  <si>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</si>
  <si>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</si>
  <si>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</si>
  <si>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</si>
  <si>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</si>
  <si>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</si>
  <si>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</si>
  <si>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</si>
  <si>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</si>
  <si>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</si>
  <si>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</si>
  <si>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</si>
  <si>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</si>
  <si>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</si>
  <si>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</si>
  <si>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</si>
  <si>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</si>
  <si>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</si>
  <si>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</si>
  <si>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</si>
  <si>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</si>
  <si>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</si>
  <si>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</si>
  <si>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</si>
  <si>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</si>
  <si>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</si>
  <si>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</si>
  <si>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</si>
  <si>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</si>
  <si>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</si>
  <si>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</si>
  <si>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</si>
  <si>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</si>
  <si>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</si>
  <si>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</si>
  <si>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</si>
  <si>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</si>
  <si>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</si>
  <si>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</si>
  <si>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</si>
  <si>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</si>
  <si>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</si>
  <si>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</si>
  <si>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</si>
  <si>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</si>
  <si>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</si>
  <si>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</si>
  <si>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</si>
  <si>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</si>
  <si>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</si>
  <si>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</si>
  <si>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</si>
  <si>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</si>
  <si>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</si>
  <si>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</si>
  <si>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</si>
  <si>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</si>
  <si>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</si>
  <si>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</si>
  <si>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</si>
  <si>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</si>
  <si>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</si>
  <si>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</si>
  <si>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</si>
  <si>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</si>
  <si>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</si>
  <si>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</si>
  <si>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</si>
  <si>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</si>
  <si>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</si>
  <si>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</si>
  <si>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</si>
  <si>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</si>
  <si>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</si>
  <si>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</si>
  <si>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</si>
  <si>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</si>
  <si>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</si>
  <si>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</si>
  <si>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</si>
  <si>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</si>
  <si>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</si>
  <si>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</si>
  <si>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Marzo de 2017 (b)
(PESOS)</t>
  </si>
  <si>
    <t>MUNICIPIO DE SAN MIGUEL DE ALLENDE (a)
Estado Analítico del Ejercicio del Presupuesto de Egresos Detallado - LDF
Clasificación Administrativa
Del 1 de enero al 31 de Marzo de 2017 (b)
(PESOS)</t>
  </si>
  <si>
    <t>MUNICIPIO DE SAN MIGUEL DE ALLENDE (a)
Estado Analítico del Ejercicio del Presupuesto de Egresos Detallado - LDF
Clasificación Funcional (Finalidad y Función)
Del 1 de enero Al 31 de Marzo de 2017 (b)
(PESOS)</t>
  </si>
  <si>
    <t>NOMBRE DEL ENTE PÚBLICO (a)
Estado Analítico del Ejercicio del Presupuesto de Egresos Detallado - LDF
Clasificación de Servicios Personales por Categoría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</si>
</sst>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_-[$€-2]* #,##0.00_-;\-[$€-2]* #,##0.00_-;_-[$€-2]* &quot;-&quot;??_-"/>
  </numFmts>
  <fonts count="3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1" applyNumberFormat="0" applyAlignment="0" applyProtection="0"/>
    <xf numFmtId="0" fontId="19" fillId="7" borderId="12" applyNumberFormat="0" applyAlignment="0" applyProtection="0"/>
    <xf numFmtId="0" fontId="20" fillId="7" borderId="11" applyNumberFormat="0" applyAlignment="0" applyProtection="0"/>
    <xf numFmtId="0" fontId="21" fillId="0" borderId="13" applyNumberFormat="0" applyFill="0" applyAlignment="0" applyProtection="0"/>
    <xf numFmtId="0" fontId="22" fillId="8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173" fontId="2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1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4" fontId="7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2"/>
    </xf>
    <xf numFmtId="4" fontId="8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vertical="center"/>
    </xf>
    <xf numFmtId="0" fontId="8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" fontId="8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justify" vertical="center"/>
    </xf>
    <xf numFmtId="4" fontId="7" fillId="0" borderId="6" xfId="0" applyNumberFormat="1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/>
    </xf>
    <xf numFmtId="0" fontId="8" fillId="0" borderId="0" xfId="1" applyProtection="1">
      <protection locked="0"/>
    </xf>
    <xf numFmtId="0" fontId="8" fillId="0" borderId="0" xfId="1"/>
    <xf numFmtId="0" fontId="10" fillId="0" borderId="0" xfId="1" applyFont="1"/>
    <xf numFmtId="4" fontId="27" fillId="0" borderId="0" xfId="42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5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4"/>
    <cellStyle name="Incorrecto" xfId="8" builtinId="27" customBuiltin="1"/>
    <cellStyle name="Millares 2" xfId="45"/>
    <cellStyle name="Millares 2 2" xfId="46"/>
    <cellStyle name="Millares 2 3" xfId="47"/>
    <cellStyle name="Millares 3" xfId="48"/>
    <cellStyle name="Moneda 2" xfId="49"/>
    <cellStyle name="Neutral" xfId="9" builtinId="28" customBuiltin="1"/>
    <cellStyle name="Normal" xfId="0" builtinId="0"/>
    <cellStyle name="Normal 2" xfId="1"/>
    <cellStyle name="Normal 2 2" xfId="51"/>
    <cellStyle name="Normal 2 3" xfId="50"/>
    <cellStyle name="Normal 3" xfId="42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pane ySplit="3" topLeftCell="A37" activePane="bottomLeft" state="frozenSplit"/>
      <selection pane="bottomLeft" activeCell="K25" sqref="K2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3.75" customHeight="1">
      <c r="A1" s="46" t="s">
        <v>149</v>
      </c>
      <c r="B1" s="47"/>
      <c r="C1" s="47"/>
      <c r="D1" s="47"/>
      <c r="E1" s="47"/>
      <c r="F1" s="47"/>
      <c r="G1" s="48"/>
    </row>
    <row r="2" spans="1:7">
      <c r="A2" s="2"/>
      <c r="B2" s="49" t="s">
        <v>0</v>
      </c>
      <c r="C2" s="49"/>
      <c r="D2" s="49"/>
      <c r="E2" s="49"/>
      <c r="F2" s="49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1132001158.2799997</v>
      </c>
      <c r="C4" s="7">
        <f t="shared" ref="C4:G4" si="0">C5+C13+C23+C33+C43+C53+C57+C66+C70</f>
        <v>-6358458.1499999957</v>
      </c>
      <c r="D4" s="7">
        <f t="shared" si="0"/>
        <v>1125642700.1300001</v>
      </c>
      <c r="E4" s="7">
        <f t="shared" si="0"/>
        <v>132261219.98</v>
      </c>
      <c r="F4" s="7">
        <f t="shared" si="0"/>
        <v>130088259.34999999</v>
      </c>
      <c r="G4" s="7">
        <f t="shared" si="0"/>
        <v>993381480.14999974</v>
      </c>
    </row>
    <row r="5" spans="1:7">
      <c r="A5" s="8" t="s">
        <v>9</v>
      </c>
      <c r="B5" s="9">
        <f>SUM(B6:B12)</f>
        <v>195860319.91999999</v>
      </c>
      <c r="C5" s="9">
        <f t="shared" ref="C5:G5" si="1">SUM(C6:C12)</f>
        <v>-8688329.7199999988</v>
      </c>
      <c r="D5" s="9">
        <f t="shared" si="1"/>
        <v>187171990.19999999</v>
      </c>
      <c r="E5" s="9">
        <f t="shared" si="1"/>
        <v>44419115.679999992</v>
      </c>
      <c r="F5" s="9">
        <f t="shared" si="1"/>
        <v>44419115.679999992</v>
      </c>
      <c r="G5" s="9">
        <f t="shared" si="1"/>
        <v>142752874.51999998</v>
      </c>
    </row>
    <row r="6" spans="1:7">
      <c r="A6" s="10" t="s">
        <v>10</v>
      </c>
      <c r="B6" s="11">
        <v>159059924.59999999</v>
      </c>
      <c r="C6" s="11">
        <v>-6556978.4299999997</v>
      </c>
      <c r="D6" s="11">
        <v>152502946.16999999</v>
      </c>
      <c r="E6" s="11">
        <v>38808916.899999999</v>
      </c>
      <c r="F6" s="11">
        <v>38808916.899999999</v>
      </c>
      <c r="G6" s="11">
        <f>D6-E6</f>
        <v>113694029.26999998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 t="shared" ref="G7:G70" si="2">D7-E7</f>
        <v>0</v>
      </c>
    </row>
    <row r="8" spans="1:7">
      <c r="A8" s="10" t="s">
        <v>12</v>
      </c>
      <c r="B8" s="11">
        <v>20608348.559999999</v>
      </c>
      <c r="C8" s="11">
        <v>-749344.59</v>
      </c>
      <c r="D8" s="11">
        <v>19859003.969999999</v>
      </c>
      <c r="E8" s="11">
        <v>2688877.37</v>
      </c>
      <c r="F8" s="11">
        <v>2688877.37</v>
      </c>
      <c r="G8" s="11">
        <f t="shared" si="2"/>
        <v>17170126.599999998</v>
      </c>
    </row>
    <row r="9" spans="1:7">
      <c r="A9" s="10" t="s">
        <v>13</v>
      </c>
      <c r="B9" s="11">
        <v>1200000</v>
      </c>
      <c r="C9" s="11">
        <v>-62000</v>
      </c>
      <c r="D9" s="11">
        <v>1138000</v>
      </c>
      <c r="E9" s="11">
        <v>270296.65000000002</v>
      </c>
      <c r="F9" s="11">
        <v>270296.65000000002</v>
      </c>
      <c r="G9" s="11">
        <f t="shared" si="2"/>
        <v>867703.35</v>
      </c>
    </row>
    <row r="10" spans="1:7">
      <c r="A10" s="10" t="s">
        <v>14</v>
      </c>
      <c r="B10" s="11">
        <v>14992046.76</v>
      </c>
      <c r="C10" s="11">
        <v>-1320006.7</v>
      </c>
      <c r="D10" s="11">
        <v>13672040.060000001</v>
      </c>
      <c r="E10" s="11">
        <v>2651024.7599999998</v>
      </c>
      <c r="F10" s="11">
        <v>2651024.7599999998</v>
      </c>
      <c r="G10" s="11">
        <f t="shared" si="2"/>
        <v>11021015.300000001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>
      <c r="A13" s="8" t="s">
        <v>17</v>
      </c>
      <c r="B13" s="9">
        <f>SUM(B14:B22)</f>
        <v>46258766.759999998</v>
      </c>
      <c r="C13" s="9">
        <f t="shared" ref="C13:F13" si="3">SUM(C14:C22)</f>
        <v>363456.18000000011</v>
      </c>
      <c r="D13" s="9">
        <f t="shared" si="3"/>
        <v>46622222.939999998</v>
      </c>
      <c r="E13" s="9">
        <f t="shared" si="3"/>
        <v>9601283.5299999993</v>
      </c>
      <c r="F13" s="9">
        <f t="shared" si="3"/>
        <v>8785423.3300000001</v>
      </c>
      <c r="G13" s="9">
        <f t="shared" si="2"/>
        <v>37020939.409999996</v>
      </c>
    </row>
    <row r="14" spans="1:7">
      <c r="A14" s="10" t="s">
        <v>18</v>
      </c>
      <c r="B14" s="11">
        <v>4082950.32</v>
      </c>
      <c r="C14" s="11">
        <v>-316009.15999999997</v>
      </c>
      <c r="D14" s="11">
        <v>3766941.16</v>
      </c>
      <c r="E14" s="11">
        <v>459405.18</v>
      </c>
      <c r="F14" s="11">
        <v>324556.61</v>
      </c>
      <c r="G14" s="11">
        <f>D14-E14</f>
        <v>3307535.98</v>
      </c>
    </row>
    <row r="15" spans="1:7">
      <c r="A15" s="10" t="s">
        <v>19</v>
      </c>
      <c r="B15" s="11">
        <v>1650744.24</v>
      </c>
      <c r="C15" s="11">
        <v>-57200.5</v>
      </c>
      <c r="D15" s="11">
        <v>1593543.74</v>
      </c>
      <c r="E15" s="11">
        <v>273853.44</v>
      </c>
      <c r="F15" s="11">
        <v>245883.44</v>
      </c>
      <c r="G15" s="11">
        <f>D15-E15</f>
        <v>1319690.3</v>
      </c>
    </row>
    <row r="16" spans="1:7">
      <c r="A16" s="10" t="s">
        <v>20</v>
      </c>
      <c r="B16" s="11">
        <v>61500</v>
      </c>
      <c r="C16" s="11">
        <v>25000</v>
      </c>
      <c r="D16" s="11">
        <v>86500</v>
      </c>
      <c r="E16" s="11">
        <v>0</v>
      </c>
      <c r="F16" s="11">
        <v>0</v>
      </c>
      <c r="G16" s="11">
        <f t="shared" si="2"/>
        <v>86500</v>
      </c>
    </row>
    <row r="17" spans="1:7">
      <c r="A17" s="10" t="s">
        <v>21</v>
      </c>
      <c r="B17" s="11">
        <v>7187572.3200000003</v>
      </c>
      <c r="C17" s="11">
        <v>-100397.05</v>
      </c>
      <c r="D17" s="11">
        <v>7087175.2699999996</v>
      </c>
      <c r="E17" s="11">
        <v>748843.99</v>
      </c>
      <c r="F17" s="11">
        <v>702914.3</v>
      </c>
      <c r="G17" s="11">
        <f t="shared" si="2"/>
        <v>6338331.2799999993</v>
      </c>
    </row>
    <row r="18" spans="1:7">
      <c r="A18" s="10" t="s">
        <v>22</v>
      </c>
      <c r="B18" s="11">
        <v>4255000.08</v>
      </c>
      <c r="C18" s="11">
        <v>16130.96</v>
      </c>
      <c r="D18" s="11">
        <v>4271131.04</v>
      </c>
      <c r="E18" s="11">
        <v>1222029.31</v>
      </c>
      <c r="F18" s="11">
        <v>1222029.31</v>
      </c>
      <c r="G18" s="11">
        <f t="shared" si="2"/>
        <v>3049101.73</v>
      </c>
    </row>
    <row r="19" spans="1:7">
      <c r="A19" s="10" t="s">
        <v>23</v>
      </c>
      <c r="B19" s="11">
        <v>24025918.920000002</v>
      </c>
      <c r="C19" s="11">
        <v>184237.7</v>
      </c>
      <c r="D19" s="11">
        <v>24210156.620000001</v>
      </c>
      <c r="E19" s="11">
        <v>6152131.4800000004</v>
      </c>
      <c r="F19" s="11">
        <v>5558318.7999999998</v>
      </c>
      <c r="G19" s="11">
        <f t="shared" si="2"/>
        <v>18058025.140000001</v>
      </c>
    </row>
    <row r="20" spans="1:7">
      <c r="A20" s="10" t="s">
        <v>24</v>
      </c>
      <c r="B20" s="11">
        <v>3134962.08</v>
      </c>
      <c r="C20" s="11">
        <v>726126.93</v>
      </c>
      <c r="D20" s="11">
        <v>3861089.01</v>
      </c>
      <c r="E20" s="11">
        <v>674518.52</v>
      </c>
      <c r="F20" s="11">
        <v>665790.68000000005</v>
      </c>
      <c r="G20" s="11">
        <f t="shared" si="2"/>
        <v>3186570.4899999998</v>
      </c>
    </row>
    <row r="21" spans="1:7">
      <c r="A21" s="10" t="s">
        <v>25</v>
      </c>
      <c r="B21" s="11">
        <v>635000.04</v>
      </c>
      <c r="C21" s="11">
        <v>-160000</v>
      </c>
      <c r="D21" s="11">
        <v>475000.04</v>
      </c>
      <c r="E21" s="11">
        <v>0</v>
      </c>
      <c r="F21" s="11">
        <v>0</v>
      </c>
      <c r="G21" s="11">
        <f>D21-E21</f>
        <v>475000.04</v>
      </c>
    </row>
    <row r="22" spans="1:7">
      <c r="A22" s="10" t="s">
        <v>26</v>
      </c>
      <c r="B22" s="11">
        <v>1225118.76</v>
      </c>
      <c r="C22" s="11">
        <v>45567.3</v>
      </c>
      <c r="D22" s="11">
        <v>1270686.06</v>
      </c>
      <c r="E22" s="11">
        <v>70501.61</v>
      </c>
      <c r="F22" s="11">
        <v>65930.19</v>
      </c>
      <c r="G22" s="11">
        <f t="shared" si="2"/>
        <v>1200184.45</v>
      </c>
    </row>
    <row r="23" spans="1:7">
      <c r="A23" s="8" t="s">
        <v>27</v>
      </c>
      <c r="B23" s="9">
        <f>SUM(B24:B32)</f>
        <v>205589430.60000002</v>
      </c>
      <c r="C23" s="9">
        <f t="shared" ref="C23:F23" si="4">SUM(C24:C32)</f>
        <v>-19750273.309999995</v>
      </c>
      <c r="D23" s="9">
        <f t="shared" si="4"/>
        <v>185839157.28999999</v>
      </c>
      <c r="E23" s="9">
        <f t="shared" si="4"/>
        <v>35634654.419999994</v>
      </c>
      <c r="F23" s="9">
        <f t="shared" si="4"/>
        <v>34965465.25</v>
      </c>
      <c r="G23" s="9">
        <f t="shared" si="2"/>
        <v>150204502.87</v>
      </c>
    </row>
    <row r="24" spans="1:7">
      <c r="A24" s="10" t="s">
        <v>28</v>
      </c>
      <c r="B24" s="11">
        <v>27473988.239999998</v>
      </c>
      <c r="C24" s="11">
        <v>2124941.23</v>
      </c>
      <c r="D24" s="11">
        <v>29598929.469999999</v>
      </c>
      <c r="E24" s="11">
        <v>8353647.2300000004</v>
      </c>
      <c r="F24" s="11">
        <v>8344012.2300000004</v>
      </c>
      <c r="G24" s="11">
        <f t="shared" si="2"/>
        <v>21245282.239999998</v>
      </c>
    </row>
    <row r="25" spans="1:7">
      <c r="A25" s="10" t="s">
        <v>29</v>
      </c>
      <c r="B25" s="11">
        <v>8333524.0800000001</v>
      </c>
      <c r="C25" s="11">
        <v>20000</v>
      </c>
      <c r="D25" s="11">
        <v>8353524.0800000001</v>
      </c>
      <c r="E25" s="11">
        <v>1821924.06</v>
      </c>
      <c r="F25" s="11">
        <v>1813924.06</v>
      </c>
      <c r="G25" s="11">
        <f t="shared" si="2"/>
        <v>6531600.0199999996</v>
      </c>
    </row>
    <row r="26" spans="1:7">
      <c r="A26" s="10" t="s">
        <v>30</v>
      </c>
      <c r="B26" s="11">
        <v>58300371.719999999</v>
      </c>
      <c r="C26" s="11">
        <v>-6069591.3799999999</v>
      </c>
      <c r="D26" s="11">
        <v>52230780.340000004</v>
      </c>
      <c r="E26" s="11">
        <v>17677644.399999999</v>
      </c>
      <c r="F26" s="11">
        <v>17520181.739999998</v>
      </c>
      <c r="G26" s="11">
        <f>D26-E26</f>
        <v>34553135.940000005</v>
      </c>
    </row>
    <row r="27" spans="1:7">
      <c r="A27" s="10" t="s">
        <v>31</v>
      </c>
      <c r="B27" s="11">
        <v>1966263.96</v>
      </c>
      <c r="C27" s="11">
        <v>0</v>
      </c>
      <c r="D27" s="11">
        <v>1966263.96</v>
      </c>
      <c r="E27" s="11">
        <v>654852.11</v>
      </c>
      <c r="F27" s="11">
        <v>654852.11</v>
      </c>
      <c r="G27" s="11">
        <f t="shared" si="2"/>
        <v>1311411.8500000001</v>
      </c>
    </row>
    <row r="28" spans="1:7">
      <c r="A28" s="10" t="s">
        <v>32</v>
      </c>
      <c r="B28" s="11">
        <v>81093393.120000005</v>
      </c>
      <c r="C28" s="11">
        <v>-17156619.559999999</v>
      </c>
      <c r="D28" s="11">
        <v>63936773.560000002</v>
      </c>
      <c r="E28" s="11">
        <v>3454855.99</v>
      </c>
      <c r="F28" s="11">
        <v>3254714.36</v>
      </c>
      <c r="G28" s="11">
        <f t="shared" si="2"/>
        <v>60481917.57</v>
      </c>
    </row>
    <row r="29" spans="1:7">
      <c r="A29" s="10" t="s">
        <v>33</v>
      </c>
      <c r="B29" s="11">
        <v>4894371.8399999999</v>
      </c>
      <c r="C29" s="11">
        <v>933393.92000000004</v>
      </c>
      <c r="D29" s="11">
        <v>5827765.7599999998</v>
      </c>
      <c r="E29" s="11">
        <v>311670.08</v>
      </c>
      <c r="F29" s="11">
        <v>303726.40000000002</v>
      </c>
      <c r="G29" s="11">
        <f t="shared" si="2"/>
        <v>5516095.6799999997</v>
      </c>
    </row>
    <row r="30" spans="1:7">
      <c r="A30" s="10" t="s">
        <v>34</v>
      </c>
      <c r="B30" s="11">
        <v>2476119.12</v>
      </c>
      <c r="C30" s="11">
        <v>57600</v>
      </c>
      <c r="D30" s="11">
        <v>2533719.12</v>
      </c>
      <c r="E30" s="11">
        <v>211061.78</v>
      </c>
      <c r="F30" s="11">
        <v>211061.78</v>
      </c>
      <c r="G30" s="11">
        <f t="shared" si="2"/>
        <v>2322657.3400000003</v>
      </c>
    </row>
    <row r="31" spans="1:7">
      <c r="A31" s="10" t="s">
        <v>35</v>
      </c>
      <c r="B31" s="11">
        <v>17236433.16</v>
      </c>
      <c r="C31" s="11">
        <v>-1035970</v>
      </c>
      <c r="D31" s="11">
        <v>16200463.16</v>
      </c>
      <c r="E31" s="11">
        <v>1941718.83</v>
      </c>
      <c r="F31" s="11">
        <v>1655712.63</v>
      </c>
      <c r="G31" s="11">
        <f t="shared" si="2"/>
        <v>14258744.33</v>
      </c>
    </row>
    <row r="32" spans="1:7">
      <c r="A32" s="10" t="s">
        <v>36</v>
      </c>
      <c r="B32" s="11">
        <v>3814965.36</v>
      </c>
      <c r="C32" s="11">
        <v>1375972.48</v>
      </c>
      <c r="D32" s="11">
        <v>5190937.84</v>
      </c>
      <c r="E32" s="11">
        <v>1207279.94</v>
      </c>
      <c r="F32" s="11">
        <v>1207279.94</v>
      </c>
      <c r="G32" s="11">
        <f t="shared" si="2"/>
        <v>3983657.9</v>
      </c>
    </row>
    <row r="33" spans="1:7">
      <c r="A33" s="8" t="s">
        <v>37</v>
      </c>
      <c r="B33" s="9">
        <f>SUM(B34:B42)</f>
        <v>144084124.91999999</v>
      </c>
      <c r="C33" s="9">
        <f t="shared" ref="C33:F33" si="5">SUM(C34:C42)</f>
        <v>-19683751.960000001</v>
      </c>
      <c r="D33" s="9">
        <f t="shared" si="5"/>
        <v>124400372.95999999</v>
      </c>
      <c r="E33" s="9">
        <f t="shared" si="5"/>
        <v>21957380.540000003</v>
      </c>
      <c r="F33" s="9">
        <f t="shared" si="5"/>
        <v>21872602.530000001</v>
      </c>
      <c r="G33" s="9">
        <f t="shared" si="2"/>
        <v>102442992.41999999</v>
      </c>
    </row>
    <row r="34" spans="1:7">
      <c r="A34" s="10" t="s">
        <v>38</v>
      </c>
      <c r="B34" s="11">
        <v>43278745.439999998</v>
      </c>
      <c r="C34" s="11">
        <v>0</v>
      </c>
      <c r="D34" s="11">
        <v>43278745.439999998</v>
      </c>
      <c r="E34" s="11">
        <v>11832760.220000001</v>
      </c>
      <c r="F34" s="11">
        <v>11832760.220000001</v>
      </c>
      <c r="G34" s="11">
        <f>D34-E34</f>
        <v>31445985.219999999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2"/>
        <v>0</v>
      </c>
    </row>
    <row r="36" spans="1:7">
      <c r="A36" s="10" t="s">
        <v>40</v>
      </c>
      <c r="B36" s="11">
        <v>0</v>
      </c>
      <c r="C36" s="11">
        <v>1265000</v>
      </c>
      <c r="D36" s="45">
        <v>1265000</v>
      </c>
      <c r="E36" s="11">
        <v>0</v>
      </c>
      <c r="F36" s="11">
        <v>0</v>
      </c>
      <c r="G36" s="11">
        <f t="shared" si="2"/>
        <v>1265000</v>
      </c>
    </row>
    <row r="37" spans="1:7">
      <c r="A37" s="10" t="s">
        <v>41</v>
      </c>
      <c r="B37" s="11">
        <v>96787432.319999993</v>
      </c>
      <c r="C37" s="11">
        <v>-20948751.960000001</v>
      </c>
      <c r="D37" s="11">
        <v>75838680.359999999</v>
      </c>
      <c r="E37" s="11">
        <v>8924451.6999999993</v>
      </c>
      <c r="F37" s="11">
        <v>8839673.6899999995</v>
      </c>
      <c r="G37" s="11">
        <f t="shared" si="2"/>
        <v>66914228.659999996</v>
      </c>
    </row>
    <row r="38" spans="1:7">
      <c r="A38" s="10" t="s">
        <v>42</v>
      </c>
      <c r="B38" s="11">
        <v>4017947.16</v>
      </c>
      <c r="C38" s="11">
        <v>0</v>
      </c>
      <c r="D38" s="11">
        <v>4017947.16</v>
      </c>
      <c r="E38" s="11">
        <v>1200168.6200000001</v>
      </c>
      <c r="F38" s="11">
        <v>1200168.6200000001</v>
      </c>
      <c r="G38" s="11">
        <f t="shared" si="2"/>
        <v>2817778.54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2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2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2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>
      <c r="A43" s="8" t="s">
        <v>47</v>
      </c>
      <c r="B43" s="9">
        <f>SUM(B44:B52)</f>
        <v>14248112.279999999</v>
      </c>
      <c r="C43" s="9">
        <f t="shared" ref="C43:F43" si="6">SUM(C44:C52)</f>
        <v>1060791.8700000001</v>
      </c>
      <c r="D43" s="9">
        <f t="shared" si="6"/>
        <v>15308904.15</v>
      </c>
      <c r="E43" s="9">
        <f t="shared" si="6"/>
        <v>2935272.67</v>
      </c>
      <c r="F43" s="9">
        <f t="shared" si="6"/>
        <v>2332139.42</v>
      </c>
      <c r="G43" s="9">
        <f t="shared" si="2"/>
        <v>12373631.48</v>
      </c>
    </row>
    <row r="44" spans="1:7">
      <c r="A44" s="10" t="s">
        <v>48</v>
      </c>
      <c r="B44" s="11">
        <v>2899380.96</v>
      </c>
      <c r="C44" s="11">
        <v>-647901.49</v>
      </c>
      <c r="D44" s="11">
        <v>2251479.4700000002</v>
      </c>
      <c r="E44" s="11">
        <v>225834.45</v>
      </c>
      <c r="F44" s="11">
        <v>161677.04</v>
      </c>
      <c r="G44" s="11">
        <f t="shared" si="2"/>
        <v>2025645.0200000003</v>
      </c>
    </row>
    <row r="45" spans="1:7">
      <c r="A45" s="10" t="s">
        <v>49</v>
      </c>
      <c r="B45" s="11">
        <v>321309.59999999998</v>
      </c>
      <c r="C45" s="11">
        <v>33753.64</v>
      </c>
      <c r="D45" s="11">
        <v>355063.24</v>
      </c>
      <c r="E45" s="11">
        <v>25199.84</v>
      </c>
      <c r="F45" s="11">
        <v>0</v>
      </c>
      <c r="G45" s="11">
        <f t="shared" si="2"/>
        <v>329863.39999999997</v>
      </c>
    </row>
    <row r="46" spans="1:7">
      <c r="A46" s="10" t="s">
        <v>50</v>
      </c>
      <c r="B46" s="11">
        <v>295359.96000000002</v>
      </c>
      <c r="C46" s="11">
        <v>-9999.9599999999991</v>
      </c>
      <c r="D46" s="11">
        <v>285360</v>
      </c>
      <c r="E46" s="11">
        <v>0</v>
      </c>
      <c r="F46" s="11">
        <v>0</v>
      </c>
      <c r="G46" s="11">
        <f t="shared" si="2"/>
        <v>285360</v>
      </c>
    </row>
    <row r="47" spans="1:7">
      <c r="A47" s="10" t="s">
        <v>51</v>
      </c>
      <c r="B47" s="11">
        <v>7665999.8399999999</v>
      </c>
      <c r="C47" s="11">
        <v>582971.54</v>
      </c>
      <c r="D47" s="11">
        <v>8248971.3799999999</v>
      </c>
      <c r="E47" s="11">
        <v>1274600</v>
      </c>
      <c r="F47" s="11">
        <v>799800</v>
      </c>
      <c r="G47" s="11">
        <f t="shared" si="2"/>
        <v>6974371.3799999999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2684696.52</v>
      </c>
      <c r="C49" s="11">
        <v>1101968.1399999999</v>
      </c>
      <c r="D49" s="11">
        <v>3786664.66</v>
      </c>
      <c r="E49" s="11">
        <v>1409638.38</v>
      </c>
      <c r="F49" s="11">
        <v>1370662.38</v>
      </c>
      <c r="G49" s="11">
        <f t="shared" si="2"/>
        <v>2377026.2800000003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2"/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f t="shared" si="2"/>
        <v>0</v>
      </c>
    </row>
    <row r="52" spans="1:7">
      <c r="A52" s="10" t="s">
        <v>56</v>
      </c>
      <c r="B52" s="11">
        <v>381365.4</v>
      </c>
      <c r="C52" s="11">
        <v>0</v>
      </c>
      <c r="D52" s="11">
        <v>381365.4</v>
      </c>
      <c r="E52" s="11">
        <v>0</v>
      </c>
      <c r="F52" s="11">
        <v>0</v>
      </c>
      <c r="G52" s="11">
        <f t="shared" si="2"/>
        <v>381365.4</v>
      </c>
    </row>
    <row r="53" spans="1:7">
      <c r="A53" s="8" t="s">
        <v>57</v>
      </c>
      <c r="B53" s="9">
        <f>SUM(B54:B56)</f>
        <v>359192222.75999999</v>
      </c>
      <c r="C53" s="9">
        <f t="shared" ref="C53:F53" si="7">SUM(C54:C56)</f>
        <v>41890796.100000001</v>
      </c>
      <c r="D53" s="9">
        <f t="shared" si="7"/>
        <v>401083018.85999995</v>
      </c>
      <c r="E53" s="9">
        <f t="shared" si="7"/>
        <v>13006798.65</v>
      </c>
      <c r="F53" s="9">
        <f t="shared" si="7"/>
        <v>13006798.65</v>
      </c>
      <c r="G53" s="9">
        <f t="shared" si="2"/>
        <v>388076220.20999998</v>
      </c>
    </row>
    <row r="54" spans="1:7">
      <c r="A54" s="10" t="s">
        <v>58</v>
      </c>
      <c r="B54" s="11">
        <v>352337206.80000001</v>
      </c>
      <c r="C54" s="11">
        <v>14274927.1</v>
      </c>
      <c r="D54" s="11">
        <v>366612133.89999998</v>
      </c>
      <c r="E54" s="11">
        <v>12202856.630000001</v>
      </c>
      <c r="F54" s="11">
        <v>12202856.630000001</v>
      </c>
      <c r="G54" s="11">
        <f t="shared" si="2"/>
        <v>354409277.26999998</v>
      </c>
    </row>
    <row r="55" spans="1:7">
      <c r="A55" s="10" t="s">
        <v>59</v>
      </c>
      <c r="B55" s="11">
        <v>6855015.96</v>
      </c>
      <c r="C55" s="11">
        <v>27615869</v>
      </c>
      <c r="D55" s="11">
        <v>34470884.960000001</v>
      </c>
      <c r="E55" s="11">
        <v>803942.02</v>
      </c>
      <c r="F55" s="11">
        <v>803942.02</v>
      </c>
      <c r="G55" s="11">
        <f t="shared" si="2"/>
        <v>33666942.939999998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2"/>
        <v>0</v>
      </c>
    </row>
    <row r="57" spans="1:7">
      <c r="A57" s="8" t="s">
        <v>61</v>
      </c>
      <c r="B57" s="9">
        <f>SUM(B58:B65)</f>
        <v>127543945.2</v>
      </c>
      <c r="C57" s="9">
        <f t="shared" ref="C57:F57" si="8">SUM(C58:C65)</f>
        <v>3010427.96</v>
      </c>
      <c r="D57" s="9">
        <f t="shared" si="8"/>
        <v>130554373.16</v>
      </c>
      <c r="E57" s="9">
        <f t="shared" si="8"/>
        <v>0</v>
      </c>
      <c r="F57" s="9">
        <f t="shared" si="8"/>
        <v>0</v>
      </c>
      <c r="G57" s="9">
        <f t="shared" si="2"/>
        <v>130554373.16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2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2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2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2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2"/>
        <v>0</v>
      </c>
    </row>
    <row r="65" spans="1:7">
      <c r="A65" s="10" t="s">
        <v>69</v>
      </c>
      <c r="B65" s="11">
        <v>127543945.2</v>
      </c>
      <c r="C65" s="11">
        <v>3010427.96</v>
      </c>
      <c r="D65" s="11">
        <v>130554373.16</v>
      </c>
      <c r="E65" s="11">
        <v>0</v>
      </c>
      <c r="F65" s="11">
        <v>0</v>
      </c>
      <c r="G65" s="11">
        <f t="shared" si="2"/>
        <v>130554373.16</v>
      </c>
    </row>
    <row r="66" spans="1:7">
      <c r="A66" s="8" t="s">
        <v>70</v>
      </c>
      <c r="B66" s="9">
        <f>SUM(B67:B69)</f>
        <v>16309695.48</v>
      </c>
      <c r="C66" s="9">
        <f t="shared" ref="C66:F66" si="9">SUM(C67:C69)</f>
        <v>-3155261.3</v>
      </c>
      <c r="D66" s="9">
        <f t="shared" si="9"/>
        <v>13154434.18</v>
      </c>
      <c r="E66" s="9">
        <f t="shared" si="9"/>
        <v>623748</v>
      </c>
      <c r="F66" s="9">
        <f t="shared" si="9"/>
        <v>623748</v>
      </c>
      <c r="G66" s="9">
        <f t="shared" si="2"/>
        <v>12530686.18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2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2"/>
        <v>0</v>
      </c>
    </row>
    <row r="69" spans="1:7">
      <c r="A69" s="10" t="s">
        <v>73</v>
      </c>
      <c r="B69" s="11">
        <v>16309695.48</v>
      </c>
      <c r="C69" s="11">
        <v>-3155261.3</v>
      </c>
      <c r="D69" s="11">
        <v>13154434.18</v>
      </c>
      <c r="E69" s="11">
        <v>623748</v>
      </c>
      <c r="F69" s="11">
        <v>623748</v>
      </c>
      <c r="G69" s="11">
        <f t="shared" si="2"/>
        <v>12530686.18</v>
      </c>
    </row>
    <row r="70" spans="1:7">
      <c r="A70" s="8" t="s">
        <v>74</v>
      </c>
      <c r="B70" s="9">
        <f>SUM(B71:B77)</f>
        <v>22914540.359999999</v>
      </c>
      <c r="C70" s="9">
        <f t="shared" ref="C70:F70" si="10">SUM(C71:C77)</f>
        <v>-1406313.97</v>
      </c>
      <c r="D70" s="9">
        <f t="shared" si="10"/>
        <v>21508226.390000001</v>
      </c>
      <c r="E70" s="9">
        <f t="shared" si="10"/>
        <v>4082966.49</v>
      </c>
      <c r="F70" s="9">
        <f t="shared" si="10"/>
        <v>4082966.49</v>
      </c>
      <c r="G70" s="9">
        <f t="shared" si="2"/>
        <v>17425259.899999999</v>
      </c>
    </row>
    <row r="71" spans="1:7">
      <c r="A71" s="10" t="s">
        <v>75</v>
      </c>
      <c r="B71" s="11">
        <v>17609000.640000001</v>
      </c>
      <c r="C71" s="11">
        <v>-988824</v>
      </c>
      <c r="D71" s="11">
        <v>16620176.640000001</v>
      </c>
      <c r="E71" s="11">
        <v>3488823.99</v>
      </c>
      <c r="F71" s="11">
        <v>3488823.99</v>
      </c>
      <c r="G71" s="11">
        <f t="shared" ref="G71:G77" si="11">D71-E71</f>
        <v>13131352.65</v>
      </c>
    </row>
    <row r="72" spans="1:7">
      <c r="A72" s="10" t="s">
        <v>76</v>
      </c>
      <c r="B72" s="11">
        <v>5305539.72</v>
      </c>
      <c r="C72" s="11">
        <v>-417489.97</v>
      </c>
      <c r="D72" s="11">
        <v>4888049.75</v>
      </c>
      <c r="E72" s="11">
        <v>594142.5</v>
      </c>
      <c r="F72" s="11">
        <v>594142.5</v>
      </c>
      <c r="G72" s="11">
        <f t="shared" si="11"/>
        <v>4293907.25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ref="G81:G144" si="14">D81-E81</f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4"/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14"/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14"/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f t="shared" si="14"/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14"/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14"/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14"/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4"/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14"/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f t="shared" si="14"/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 t="shared" si="14"/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si="14"/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14"/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14"/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4"/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14"/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14"/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14"/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14"/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14"/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14"/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4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4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4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4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4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4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4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4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14"/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14"/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4"/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14"/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14"/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14"/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4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4"/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4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4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4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4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4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4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4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4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4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4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4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23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23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3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3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23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3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1132001158.2799997</v>
      </c>
      <c r="C154" s="13">
        <f t="shared" ref="C154:G154" si="24">C4+C79</f>
        <v>-6358458.1499999957</v>
      </c>
      <c r="D154" s="13">
        <f t="shared" si="24"/>
        <v>1125642700.1300001</v>
      </c>
      <c r="E154" s="13">
        <f t="shared" si="24"/>
        <v>132261219.98</v>
      </c>
      <c r="F154" s="13">
        <f t="shared" si="24"/>
        <v>130088259.34999999</v>
      </c>
      <c r="G154" s="13">
        <f t="shared" si="24"/>
        <v>993381480.14999974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44" sqref="A44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150</v>
      </c>
      <c r="B1" s="51"/>
      <c r="C1" s="51"/>
      <c r="D1" s="51"/>
      <c r="E1" s="51"/>
      <c r="F1" s="51"/>
      <c r="G1" s="52"/>
    </row>
    <row r="2" spans="1:7">
      <c r="A2" s="20"/>
      <c r="B2" s="53" t="s">
        <v>0</v>
      </c>
      <c r="C2" s="53"/>
      <c r="D2" s="53"/>
      <c r="E2" s="53"/>
      <c r="F2" s="5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1132001158.28</v>
      </c>
      <c r="C5" s="13">
        <f t="shared" ref="C5:G5" si="0">SUM(C6:C13)</f>
        <v>6358458.1500000004</v>
      </c>
      <c r="D5" s="13">
        <f t="shared" si="0"/>
        <v>1138359616.4300001</v>
      </c>
      <c r="E5" s="13">
        <f t="shared" si="0"/>
        <v>132261219.98</v>
      </c>
      <c r="F5" s="13">
        <f t="shared" si="0"/>
        <v>130088259.34999999</v>
      </c>
      <c r="G5" s="13">
        <f t="shared" si="0"/>
        <v>1006098396.45</v>
      </c>
    </row>
    <row r="6" spans="1:7">
      <c r="A6" s="26" t="s">
        <v>90</v>
      </c>
      <c r="B6" s="16">
        <v>1132001158.28</v>
      </c>
      <c r="C6" s="16">
        <v>6358458.1500000004</v>
      </c>
      <c r="D6" s="16">
        <v>1138359616.4300001</v>
      </c>
      <c r="E6" s="16">
        <v>132261219.98</v>
      </c>
      <c r="F6" s="16">
        <v>130088259.34999999</v>
      </c>
      <c r="G6" s="16">
        <f>D6-E6</f>
        <v>1006098396.45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1132001158.28</v>
      </c>
      <c r="C26" s="13">
        <f t="shared" ref="C26:G26" si="4">C5+C16</f>
        <v>6358458.1500000004</v>
      </c>
      <c r="D26" s="13">
        <f t="shared" si="4"/>
        <v>1138359616.4300001</v>
      </c>
      <c r="E26" s="13">
        <f t="shared" si="4"/>
        <v>132261219.98</v>
      </c>
      <c r="F26" s="13">
        <f t="shared" si="4"/>
        <v>130088259.34999999</v>
      </c>
      <c r="G26" s="13">
        <f t="shared" si="4"/>
        <v>1006098396.45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K26" sqref="K26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0" t="s">
        <v>151</v>
      </c>
      <c r="B1" s="54"/>
      <c r="C1" s="54"/>
      <c r="D1" s="54"/>
      <c r="E1" s="54"/>
      <c r="F1" s="54"/>
      <c r="G1" s="55"/>
    </row>
    <row r="2" spans="1:7" ht="12" customHeight="1">
      <c r="A2" s="30"/>
      <c r="B2" s="53" t="s">
        <v>0</v>
      </c>
      <c r="C2" s="53"/>
      <c r="D2" s="53"/>
      <c r="E2" s="53"/>
      <c r="F2" s="5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1132001158.2799997</v>
      </c>
      <c r="C5" s="13">
        <f t="shared" ref="C5:G5" si="0">C6+C16+C25+C36</f>
        <v>-6358458.1499999976</v>
      </c>
      <c r="D5" s="13">
        <f t="shared" si="0"/>
        <v>1125642700.1300001</v>
      </c>
      <c r="E5" s="13">
        <f t="shared" si="0"/>
        <v>132261219.98000002</v>
      </c>
      <c r="F5" s="13">
        <f t="shared" si="0"/>
        <v>130088259.35000001</v>
      </c>
      <c r="G5" s="13">
        <f t="shared" si="0"/>
        <v>993381480.14999986</v>
      </c>
    </row>
    <row r="6" spans="1:7">
      <c r="A6" s="12" t="s">
        <v>101</v>
      </c>
      <c r="B6" s="13">
        <f>SUM(B7:B14)</f>
        <v>225583765.16</v>
      </c>
      <c r="C6" s="13">
        <f t="shared" ref="C6:G6" si="1">SUM(C7:C14)</f>
        <v>-10589225.309999999</v>
      </c>
      <c r="D6" s="13">
        <f t="shared" si="1"/>
        <v>214994539.85000002</v>
      </c>
      <c r="E6" s="13">
        <f t="shared" si="1"/>
        <v>51931779.430000007</v>
      </c>
      <c r="F6" s="13">
        <f t="shared" si="1"/>
        <v>51078070.670000002</v>
      </c>
      <c r="G6" s="13">
        <f t="shared" si="1"/>
        <v>163062760.41999999</v>
      </c>
    </row>
    <row r="7" spans="1:7">
      <c r="A7" s="15" t="s">
        <v>102</v>
      </c>
      <c r="B7" s="16">
        <v>18130044.359999999</v>
      </c>
      <c r="C7" s="16">
        <v>0</v>
      </c>
      <c r="D7" s="16">
        <v>18130044.359999999</v>
      </c>
      <c r="E7" s="16">
        <v>3980160.26</v>
      </c>
      <c r="F7" s="16">
        <v>3936542.1</v>
      </c>
      <c r="G7" s="16">
        <f>D7-E7</f>
        <v>14149884.1</v>
      </c>
    </row>
    <row r="8" spans="1:7">
      <c r="A8" s="15" t="s">
        <v>103</v>
      </c>
      <c r="B8" s="16">
        <v>1038981.96</v>
      </c>
      <c r="C8" s="16">
        <v>0</v>
      </c>
      <c r="D8" s="16">
        <v>1038981.96</v>
      </c>
      <c r="E8" s="16">
        <v>233782.73</v>
      </c>
      <c r="F8" s="16">
        <v>233782.73</v>
      </c>
      <c r="G8" s="16">
        <f t="shared" ref="G8:G71" si="2">D8-E8</f>
        <v>805199.23</v>
      </c>
    </row>
    <row r="9" spans="1:7">
      <c r="A9" s="15" t="s">
        <v>104</v>
      </c>
      <c r="B9" s="16">
        <v>35148917.359999999</v>
      </c>
      <c r="C9" s="16">
        <v>1080000.04</v>
      </c>
      <c r="D9" s="16">
        <v>36228917.399999999</v>
      </c>
      <c r="E9" s="16">
        <v>8865346.4499999993</v>
      </c>
      <c r="F9" s="16">
        <v>8642432.1699999999</v>
      </c>
      <c r="G9" s="16">
        <f t="shared" si="2"/>
        <v>27363570.949999999</v>
      </c>
    </row>
    <row r="10" spans="1:7">
      <c r="A10" s="15" t="s">
        <v>105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f t="shared" si="2"/>
        <v>0</v>
      </c>
    </row>
    <row r="11" spans="1:7">
      <c r="A11" s="15" t="s">
        <v>106</v>
      </c>
      <c r="B11" s="16">
        <v>63148939.68</v>
      </c>
      <c r="C11" s="16">
        <v>-3831961.4</v>
      </c>
      <c r="D11" s="16">
        <v>59316978.280000001</v>
      </c>
      <c r="E11" s="16">
        <v>19567012.620000001</v>
      </c>
      <c r="F11" s="16">
        <v>19050775.02</v>
      </c>
      <c r="G11" s="16">
        <f t="shared" si="2"/>
        <v>39749965.659999996</v>
      </c>
    </row>
    <row r="12" spans="1:7">
      <c r="A12" s="15" t="s">
        <v>107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f t="shared" si="2"/>
        <v>0</v>
      </c>
    </row>
    <row r="13" spans="1:7">
      <c r="A13" s="15" t="s">
        <v>108</v>
      </c>
      <c r="B13" s="16">
        <v>104879400.84</v>
      </c>
      <c r="C13" s="16">
        <v>-7198213.6699999999</v>
      </c>
      <c r="D13" s="16">
        <v>97681187.170000002</v>
      </c>
      <c r="E13" s="16">
        <v>19269222.23</v>
      </c>
      <c r="F13" s="16">
        <v>19198283.510000002</v>
      </c>
      <c r="G13" s="16">
        <f t="shared" si="2"/>
        <v>78411964.939999998</v>
      </c>
    </row>
    <row r="14" spans="1:7">
      <c r="A14" s="15" t="s">
        <v>109</v>
      </c>
      <c r="B14" s="16">
        <v>3237480.96</v>
      </c>
      <c r="C14" s="16">
        <v>-639050.28</v>
      </c>
      <c r="D14" s="16">
        <v>2598430.6800000002</v>
      </c>
      <c r="E14" s="16">
        <v>16255.14</v>
      </c>
      <c r="F14" s="16">
        <v>16255.14</v>
      </c>
      <c r="G14" s="16">
        <f t="shared" si="2"/>
        <v>2582175.54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814613672.51999986</v>
      </c>
      <c r="C16" s="13">
        <f t="shared" ref="C16:F16" si="3">SUM(C17:C23)</f>
        <v>2901267.1000000006</v>
      </c>
      <c r="D16" s="13">
        <f t="shared" si="3"/>
        <v>817514939.62</v>
      </c>
      <c r="E16" s="13">
        <f t="shared" si="3"/>
        <v>57112760.360000007</v>
      </c>
      <c r="F16" s="13">
        <f t="shared" si="3"/>
        <v>56002630.370000005</v>
      </c>
      <c r="G16" s="13">
        <f t="shared" si="2"/>
        <v>760402179.25999999</v>
      </c>
    </row>
    <row r="17" spans="1:7">
      <c r="A17" s="15" t="s">
        <v>111</v>
      </c>
      <c r="B17" s="16">
        <v>27437104.800000001</v>
      </c>
      <c r="C17" s="16">
        <v>5212108.96</v>
      </c>
      <c r="D17" s="16">
        <v>32649213.760000002</v>
      </c>
      <c r="E17" s="16">
        <v>3377720.65</v>
      </c>
      <c r="F17" s="16">
        <v>3305413.81</v>
      </c>
      <c r="G17" s="16">
        <f t="shared" si="2"/>
        <v>29271493.110000003</v>
      </c>
    </row>
    <row r="18" spans="1:7">
      <c r="A18" s="15" t="s">
        <v>112</v>
      </c>
      <c r="B18" s="16">
        <v>653157999.12</v>
      </c>
      <c r="C18" s="16">
        <v>7050147.75</v>
      </c>
      <c r="D18" s="16">
        <v>660208146.87</v>
      </c>
      <c r="E18" s="16">
        <v>39162259.880000003</v>
      </c>
      <c r="F18" s="16">
        <v>38423489.259999998</v>
      </c>
      <c r="G18" s="16">
        <f t="shared" si="2"/>
        <v>621045886.99000001</v>
      </c>
    </row>
    <row r="19" spans="1:7">
      <c r="A19" s="15" t="s">
        <v>113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f t="shared" si="2"/>
        <v>0</v>
      </c>
    </row>
    <row r="20" spans="1:7">
      <c r="A20" s="15" t="s">
        <v>114</v>
      </c>
      <c r="B20" s="16">
        <v>78437258.519999996</v>
      </c>
      <c r="C20" s="16">
        <v>-8582744.5700000003</v>
      </c>
      <c r="D20" s="16">
        <v>69854513.950000003</v>
      </c>
      <c r="E20" s="16">
        <v>3969913.46</v>
      </c>
      <c r="F20" s="16">
        <v>3965365.52</v>
      </c>
      <c r="G20" s="16">
        <f t="shared" si="2"/>
        <v>65884600.490000002</v>
      </c>
    </row>
    <row r="21" spans="1:7">
      <c r="A21" s="15" t="s">
        <v>115</v>
      </c>
      <c r="B21" s="16">
        <v>22847483.16</v>
      </c>
      <c r="C21" s="16">
        <v>211124.16</v>
      </c>
      <c r="D21" s="16">
        <v>23058607.32</v>
      </c>
      <c r="E21" s="16">
        <v>3049687.6</v>
      </c>
      <c r="F21" s="16">
        <v>2772217.01</v>
      </c>
      <c r="G21" s="16">
        <f t="shared" si="2"/>
        <v>20008919.719999999</v>
      </c>
    </row>
    <row r="22" spans="1:7">
      <c r="A22" s="15" t="s">
        <v>116</v>
      </c>
      <c r="B22" s="16">
        <v>27971514</v>
      </c>
      <c r="C22" s="16">
        <v>-989369.2</v>
      </c>
      <c r="D22" s="16">
        <v>26982144.800000001</v>
      </c>
      <c r="E22" s="16">
        <v>5956319.3499999996</v>
      </c>
      <c r="F22" s="16">
        <v>5939285.3499999996</v>
      </c>
      <c r="G22" s="16">
        <f t="shared" si="2"/>
        <v>21025825.450000003</v>
      </c>
    </row>
    <row r="23" spans="1:7">
      <c r="A23" s="15" t="s">
        <v>117</v>
      </c>
      <c r="B23" s="16">
        <v>4762312.92</v>
      </c>
      <c r="C23" s="16">
        <v>0</v>
      </c>
      <c r="D23" s="16">
        <v>4762312.92</v>
      </c>
      <c r="E23" s="16">
        <v>1596859.42</v>
      </c>
      <c r="F23" s="16">
        <v>1596859.42</v>
      </c>
      <c r="G23" s="16">
        <f t="shared" si="2"/>
        <v>3165453.5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79140180.239999995</v>
      </c>
      <c r="C25" s="13">
        <f t="shared" ref="C25:F25" si="4">SUM(C26:C34)</f>
        <v>2735814.03</v>
      </c>
      <c r="D25" s="13">
        <f t="shared" si="4"/>
        <v>81875994.269999996</v>
      </c>
      <c r="E25" s="13">
        <f t="shared" si="4"/>
        <v>21767958.969999999</v>
      </c>
      <c r="F25" s="13">
        <f t="shared" si="4"/>
        <v>21558837.09</v>
      </c>
      <c r="G25" s="13">
        <f t="shared" si="2"/>
        <v>60108035.299999997</v>
      </c>
    </row>
    <row r="26" spans="1:7">
      <c r="A26" s="15" t="s">
        <v>119</v>
      </c>
      <c r="B26" s="16">
        <v>68839365.719999999</v>
      </c>
      <c r="C26" s="16">
        <v>2735814.03</v>
      </c>
      <c r="D26" s="16">
        <v>71575179.75</v>
      </c>
      <c r="E26" s="16">
        <v>19024255.34</v>
      </c>
      <c r="F26" s="16">
        <v>18815133.460000001</v>
      </c>
      <c r="G26" s="16">
        <f t="shared" si="2"/>
        <v>52550924.409999996</v>
      </c>
    </row>
    <row r="27" spans="1:7">
      <c r="A27" s="15" t="s">
        <v>120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2"/>
        <v>0</v>
      </c>
    </row>
    <row r="28" spans="1:7">
      <c r="A28" s="15" t="s">
        <v>121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f t="shared" si="2"/>
        <v>0</v>
      </c>
    </row>
    <row r="29" spans="1:7">
      <c r="A29" s="15" t="s">
        <v>122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f t="shared" si="2"/>
        <v>0</v>
      </c>
    </row>
    <row r="30" spans="1:7">
      <c r="A30" s="15" t="s">
        <v>123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 t="shared" si="2"/>
        <v>0</v>
      </c>
    </row>
    <row r="31" spans="1:7">
      <c r="A31" s="15" t="s">
        <v>124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si="2"/>
        <v>0</v>
      </c>
    </row>
    <row r="32" spans="1:7">
      <c r="A32" s="15" t="s">
        <v>125</v>
      </c>
      <c r="B32" s="16">
        <v>5974814.5199999996</v>
      </c>
      <c r="C32" s="16">
        <v>0</v>
      </c>
      <c r="D32" s="16">
        <v>5974814.5199999996</v>
      </c>
      <c r="E32" s="16">
        <v>2743703.63</v>
      </c>
      <c r="F32" s="16">
        <v>2743703.63</v>
      </c>
      <c r="G32" s="16">
        <f t="shared" si="2"/>
        <v>3231110.8899999997</v>
      </c>
    </row>
    <row r="33" spans="1:7">
      <c r="A33" s="15" t="s">
        <v>126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si="2"/>
        <v>0</v>
      </c>
    </row>
    <row r="34" spans="1:7">
      <c r="A34" s="15" t="s">
        <v>127</v>
      </c>
      <c r="B34" s="16">
        <v>4326000</v>
      </c>
      <c r="C34" s="16">
        <v>0</v>
      </c>
      <c r="D34" s="16">
        <v>4326000</v>
      </c>
      <c r="E34" s="16">
        <v>0</v>
      </c>
      <c r="F34" s="16">
        <v>0</v>
      </c>
      <c r="G34" s="16">
        <f t="shared" si="2"/>
        <v>4326000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12663540.359999999</v>
      </c>
      <c r="C36" s="13">
        <f t="shared" ref="C36:F36" si="5">SUM(C37:C40)</f>
        <v>-1406313.97</v>
      </c>
      <c r="D36" s="13">
        <f t="shared" si="5"/>
        <v>11257226.390000001</v>
      </c>
      <c r="E36" s="13">
        <f t="shared" si="5"/>
        <v>1448721.22</v>
      </c>
      <c r="F36" s="13">
        <f t="shared" si="5"/>
        <v>1448721.22</v>
      </c>
      <c r="G36" s="13">
        <f t="shared" si="2"/>
        <v>9808505.1699999999</v>
      </c>
    </row>
    <row r="37" spans="1:7">
      <c r="A37" s="15" t="s">
        <v>129</v>
      </c>
      <c r="B37" s="16">
        <v>12663540.359999999</v>
      </c>
      <c r="C37" s="16">
        <v>-1406313.97</v>
      </c>
      <c r="D37" s="16">
        <v>11257226.390000001</v>
      </c>
      <c r="E37" s="16">
        <v>1448721.22</v>
      </c>
      <c r="F37" s="16">
        <v>1448721.22</v>
      </c>
      <c r="G37" s="16">
        <f t="shared" si="2"/>
        <v>9808505.1699999999</v>
      </c>
    </row>
    <row r="38" spans="1:7" ht="22.5">
      <c r="A38" s="33" t="s">
        <v>130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 t="shared" si="2"/>
        <v>0</v>
      </c>
    </row>
    <row r="39" spans="1:7">
      <c r="A39" s="15" t="s">
        <v>131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f t="shared" si="2"/>
        <v>0</v>
      </c>
    </row>
    <row r="40" spans="1:7">
      <c r="A40" s="15" t="s">
        <v>132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1132001158.2799997</v>
      </c>
      <c r="C79" s="13">
        <f t="shared" ref="C79:G79" si="12">C5+C42</f>
        <v>-6358458.1499999976</v>
      </c>
      <c r="D79" s="13">
        <f t="shared" si="12"/>
        <v>1125642700.1300001</v>
      </c>
      <c r="E79" s="13">
        <f t="shared" si="12"/>
        <v>132261219.98000002</v>
      </c>
      <c r="F79" s="13">
        <f t="shared" si="12"/>
        <v>130088259.35000001</v>
      </c>
      <c r="G79" s="13">
        <f t="shared" si="12"/>
        <v>993381480.14999986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L23" sqref="L23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152</v>
      </c>
      <c r="B1" s="54"/>
      <c r="C1" s="54"/>
      <c r="D1" s="54"/>
      <c r="E1" s="54"/>
      <c r="F1" s="54"/>
      <c r="G1" s="55"/>
    </row>
    <row r="2" spans="1:7">
      <c r="A2" s="30"/>
      <c r="B2" s="53" t="s">
        <v>0</v>
      </c>
      <c r="C2" s="53"/>
      <c r="D2" s="53"/>
      <c r="E2" s="53"/>
      <c r="F2" s="5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0</v>
      </c>
      <c r="C27" s="13">
        <f t="shared" ref="C27:G27" si="8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dcterms:created xsi:type="dcterms:W3CDTF">2017-01-11T17:22:36Z</dcterms:created>
  <dcterms:modified xsi:type="dcterms:W3CDTF">2017-04-26T18:28:01Z</dcterms:modified>
</cp:coreProperties>
</file>