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1 Trimestre 2017 Digital\"/>
    </mc:Choice>
  </mc:AlternateContent>
  <bookViews>
    <workbookView xWindow="0" yWindow="0" windowWidth="20490" windowHeight="787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4" i="1" l="1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D16" i="4"/>
  <c r="B16" i="4"/>
  <c r="G14" i="4"/>
  <c r="G13" i="4"/>
  <c r="G12" i="4"/>
  <c r="F11" i="4"/>
  <c r="E11" i="4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F27" i="4" s="1"/>
  <c r="D4" i="4"/>
  <c r="D27" i="4" s="1"/>
  <c r="C4" i="4"/>
  <c r="B4" i="4"/>
  <c r="B27" i="4" s="1"/>
  <c r="G77" i="3"/>
  <c r="G76" i="3"/>
  <c r="G75" i="3"/>
  <c r="G74" i="3"/>
  <c r="F73" i="3"/>
  <c r="E73" i="3"/>
  <c r="D73" i="3"/>
  <c r="G73" i="3" s="1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F53" i="3"/>
  <c r="E53" i="3"/>
  <c r="D53" i="3"/>
  <c r="G53" i="3" s="1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G43" i="3" s="1"/>
  <c r="C43" i="3"/>
  <c r="B43" i="3"/>
  <c r="F42" i="3"/>
  <c r="C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G25" i="3" s="1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8" i="3"/>
  <c r="G7" i="3"/>
  <c r="F6" i="3"/>
  <c r="F5" i="3" s="1"/>
  <c r="F79" i="3" s="1"/>
  <c r="E6" i="3"/>
  <c r="D6" i="3"/>
  <c r="C6" i="3"/>
  <c r="C5" i="3" s="1"/>
  <c r="C79" i="3" s="1"/>
  <c r="B6" i="3"/>
  <c r="B5" i="3" s="1"/>
  <c r="B79" i="3" s="1"/>
  <c r="E5" i="3"/>
  <c r="E79" i="3" s="1"/>
  <c r="D5" i="3"/>
  <c r="G24" i="2"/>
  <c r="G23" i="2"/>
  <c r="G22" i="2"/>
  <c r="G21" i="2"/>
  <c r="G20" i="2"/>
  <c r="G19" i="2"/>
  <c r="G18" i="2"/>
  <c r="G17" i="2"/>
  <c r="G16" i="2" s="1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F141" i="1"/>
  <c r="E141" i="1"/>
  <c r="D141" i="1"/>
  <c r="G141" i="1" s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G108" i="1" s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D98" i="1"/>
  <c r="G98" i="1" s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G88" i="1" s="1"/>
  <c r="C88" i="1"/>
  <c r="B88" i="1"/>
  <c r="G87" i="1"/>
  <c r="G86" i="1"/>
  <c r="G85" i="1"/>
  <c r="G84" i="1"/>
  <c r="G83" i="1"/>
  <c r="G82" i="1"/>
  <c r="G81" i="1"/>
  <c r="F80" i="1"/>
  <c r="F79" i="1" s="1"/>
  <c r="E80" i="1"/>
  <c r="D80" i="1"/>
  <c r="C80" i="1"/>
  <c r="C79" i="1" s="1"/>
  <c r="B80" i="1"/>
  <c r="B79" i="1" s="1"/>
  <c r="D79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F66" i="1"/>
  <c r="E66" i="1"/>
  <c r="D66" i="1"/>
  <c r="G66" i="1" s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 s="1"/>
  <c r="C43" i="1"/>
  <c r="B43" i="1"/>
  <c r="G42" i="1"/>
  <c r="G41" i="1"/>
  <c r="G40" i="1"/>
  <c r="G39" i="1"/>
  <c r="G38" i="1"/>
  <c r="G37" i="1"/>
  <c r="G36" i="1"/>
  <c r="G35" i="1"/>
  <c r="G34" i="1"/>
  <c r="F33" i="1"/>
  <c r="E33" i="1"/>
  <c r="D33" i="1"/>
  <c r="G33" i="1" s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G23" i="1" s="1"/>
  <c r="C23" i="1"/>
  <c r="B23" i="1"/>
  <c r="G22" i="1"/>
  <c r="G21" i="1"/>
  <c r="G20" i="1"/>
  <c r="G19" i="1"/>
  <c r="G18" i="1"/>
  <c r="G17" i="1"/>
  <c r="G16" i="1"/>
  <c r="G15" i="1"/>
  <c r="F13" i="1"/>
  <c r="E13" i="1"/>
  <c r="D13" i="1"/>
  <c r="G13" i="1" s="1"/>
  <c r="C13" i="1"/>
  <c r="B13" i="1"/>
  <c r="G12" i="1"/>
  <c r="G10" i="1"/>
  <c r="G9" i="1"/>
  <c r="G8" i="1"/>
  <c r="G7" i="1"/>
  <c r="G6" i="1"/>
  <c r="F5" i="1"/>
  <c r="F4" i="1" s="1"/>
  <c r="E5" i="1"/>
  <c r="D5" i="1"/>
  <c r="C5" i="1"/>
  <c r="C4" i="1" s="1"/>
  <c r="C154" i="1" s="1"/>
  <c r="B5" i="1"/>
  <c r="B4" i="1" s="1"/>
  <c r="D4" i="1"/>
  <c r="D154" i="1" s="1"/>
  <c r="G5" i="1" l="1"/>
  <c r="G4" i="1" s="1"/>
  <c r="E4" i="1"/>
  <c r="G80" i="1"/>
  <c r="E79" i="1"/>
  <c r="G5" i="2"/>
  <c r="G6" i="3"/>
  <c r="E4" i="4"/>
  <c r="E27" i="4" s="1"/>
  <c r="G16" i="4"/>
  <c r="C16" i="4"/>
  <c r="B154" i="1"/>
  <c r="F154" i="1"/>
  <c r="G79" i="1"/>
  <c r="G154" i="1" s="1"/>
  <c r="G26" i="2"/>
  <c r="G5" i="3"/>
  <c r="C27" i="4"/>
  <c r="D42" i="3"/>
  <c r="G42" i="3" s="1"/>
  <c r="G11" i="4"/>
  <c r="G4" i="4" s="1"/>
  <c r="G27" i="4" s="1"/>
  <c r="G79" i="3" l="1"/>
  <c r="E154" i="1"/>
  <c r="D79" i="3"/>
</calcChain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<sst xmlns="http://schemas.openxmlformats.org/spreadsheetml/2006/main" count="297" uniqueCount="153">
  <si>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</si>
  <si>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</si>
  <si>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</si>
  <si>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</si>
  <si>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</si>
  <si>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</si>
  <si>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</si>
  <si>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</si>
  <si>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</si>
  <si>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</si>
  <si>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</si>
  <si>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</si>
  <si>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</si>
  <si>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</si>
  <si>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</si>
  <si>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</si>
  <si>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</si>
  <si>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</si>
  <si>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</si>
  <si>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</si>
  <si>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</si>
  <si>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</si>
  <si>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</si>
  <si>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</si>
  <si>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</si>
  <si>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</si>
  <si>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</si>
  <si>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</si>
  <si>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</si>
  <si>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</si>
  <si>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</si>
  <si>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</si>
  <si>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</si>
  <si>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</si>
  <si>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</si>
  <si>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</si>
  <si>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</si>
  <si>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</si>
  <si>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</si>
  <si>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</si>
  <si>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</si>
  <si>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</si>
  <si>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</si>
  <si>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</si>
  <si>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</si>
  <si>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</si>
  <si>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</si>
  <si>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</si>
  <si>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</si>
  <si>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</si>
  <si>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</si>
  <si>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</si>
  <si>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</si>
  <si>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</si>
  <si>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</si>
  <si>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</si>
  <si>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</si>
  <si>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</si>
  <si>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</si>
  <si>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</si>
  <si>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</si>
  <si>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</si>
  <si>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</si>
  <si>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</si>
  <si>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</si>
  <si>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</si>
  <si>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</si>
  <si>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</si>
  <si>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</si>
  <si>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</si>
  <si>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</si>
  <si>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</si>
  <si>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</si>
  <si>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</si>
  <si>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</si>
  <si>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</si>
  <si>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</si>
  <si>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</si>
  <si>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</si>
  <si>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</si>
  <si>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</si>
  <si>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</si>
  <si>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</si>
  <si>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</si>
  <si>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</si>
  <si>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</si>
  <si>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</si>
  <si>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</si>
  <si>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</si>
  <si>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</si>
  <si>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</si>
  <si>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</si>
  <si>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</si>
  <si>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</si>
  <si>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</si>
  <si>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</si>
  <si>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</si>
  <si>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</si>
  <si>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</si>
  <si>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</si>
  <si>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</si>
  <si>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</si>
  <si>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</si>
  <si>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</si>
  <si>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</si>
  <si>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</si>
  <si>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</si>
  <si>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</si>
  <si>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</si>
  <si>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</si>
  <si>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</si>
  <si>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</si>
  <si>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</si>
  <si>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</si>
  <si>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</si>
  <si>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</si>
  <si>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</si>
  <si>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</si>
  <si>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</si>
  <si>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</si>
  <si>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</si>
  <si>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</si>
  <si>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</si>
  <si>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</si>
  <si>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</si>
  <si>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</si>
  <si>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</si>
  <si>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</si>
  <si>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</si>
  <si>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</si>
  <si>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</si>
  <si>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</si>
  <si>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</si>
  <si>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</si>
  <si>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</si>
  <si>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</si>
  <si>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</si>
  <si>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</si>
  <si>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</si>
  <si>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</si>
  <si>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</si>
  <si>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</si>
  <si>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</si>
  <si>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</si>
  <si>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</si>
  <si>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</si>
  <si>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</si>
  <si>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</si>
  <si>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</si>
  <si>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Estado Analítico del Ejercicio del Presupuesto de Egresos Detallado - LDF
Clasificación por Objeto del Gasto (Capítulo y Concepto)
Del 1 de ener al 31 de diciembre de 2017 (b)
(PESOS)</t>
  </si>
  <si>
    <t>COMISION MUNICIPAL DE ATENCION A LA JUVENTUD DE SAN MIGUEL DE ALLENDE GTO (a)
Estado Analítico del Ejercicio del Presupuesto de Egresos Detallado - LDF
Clasificación Administrativa
Del 1 de enero al 31 de marzo de 2017 (b)
(PESOS)</t>
  </si>
  <si>
    <t>COMISION MUNICIPAL DEL DEPORTE Y ATENCION A LA JUVENTUD DE SAN MIGUEL DE ALLENDE GTO (a)
Estado Analítico del Ejercicio del Presupuesto de Egresos Detallado - LDF
Clasificación Funcional (Finalidad y Función)
Del 1 de enero Al 31  de marzo de 2017 (b)
(PESOS)</t>
  </si>
  <si>
    <t>COMISION MUICIPAL DEL DEPORTE Y ATENCION  A LA JUVENTUD DE SAN MIGUEL DE ALLENDE GTO (a)
Estado Analítico del Ejercicio del Presupuesto de Egresos Detallado - LDF
Clasificación de Servicios Personales por Categoría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</si>
</sst>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workbookViewId="0">
      <selection activeCell="D21" sqref="D21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46" t="s">
        <v>149</v>
      </c>
      <c r="B1" s="47"/>
      <c r="C1" s="47"/>
      <c r="D1" s="47"/>
      <c r="E1" s="47"/>
      <c r="F1" s="47"/>
      <c r="G1" s="48"/>
    </row>
    <row r="2" spans="1:7">
      <c r="A2" s="2"/>
      <c r="B2" s="49" t="s">
        <v>0</v>
      </c>
      <c r="C2" s="49"/>
      <c r="D2" s="49"/>
      <c r="E2" s="49"/>
      <c r="F2" s="49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10253793.300000001</v>
      </c>
      <c r="C4" s="7">
        <f t="shared" ref="C4:G4" si="0">C5+C13+C23+C33+C43+C53+C57+C66+C70</f>
        <v>0</v>
      </c>
      <c r="D4" s="7">
        <f t="shared" si="0"/>
        <v>10253793.300000001</v>
      </c>
      <c r="E4" s="7">
        <f t="shared" si="0"/>
        <v>2037684.5700000003</v>
      </c>
      <c r="F4" s="7">
        <f t="shared" si="0"/>
        <v>2021031.5700000003</v>
      </c>
      <c r="G4" s="7">
        <f t="shared" si="0"/>
        <v>8216108.7300000004</v>
      </c>
    </row>
    <row r="5" spans="1:7">
      <c r="A5" s="8" t="s">
        <v>9</v>
      </c>
      <c r="B5" s="9">
        <f>SUM(B6:B12)</f>
        <v>6049527.1400000006</v>
      </c>
      <c r="C5" s="9">
        <f t="shared" ref="C5:G5" si="1">SUM(C6:C12)</f>
        <v>0</v>
      </c>
      <c r="D5" s="9">
        <f t="shared" si="1"/>
        <v>6049527.1400000006</v>
      </c>
      <c r="E5" s="9">
        <f t="shared" si="1"/>
        <v>1180444.68</v>
      </c>
      <c r="F5" s="9">
        <f t="shared" si="1"/>
        <v>1180444.68</v>
      </c>
      <c r="G5" s="9">
        <f t="shared" si="1"/>
        <v>4869082.46</v>
      </c>
    </row>
    <row r="6" spans="1:7">
      <c r="A6" s="10" t="s">
        <v>10</v>
      </c>
      <c r="B6" s="11">
        <v>4323839.24</v>
      </c>
      <c r="C6" s="11">
        <v>0</v>
      </c>
      <c r="D6" s="11">
        <v>4323839.24</v>
      </c>
      <c r="E6" s="11">
        <v>936932.3</v>
      </c>
      <c r="F6" s="11">
        <v>936932.3</v>
      </c>
      <c r="G6" s="11">
        <f>D6-E6</f>
        <v>3386906.9400000004</v>
      </c>
    </row>
    <row r="7" spans="1:7">
      <c r="A7" s="10" t="s">
        <v>11</v>
      </c>
      <c r="B7" s="11">
        <v>989512.79</v>
      </c>
      <c r="C7" s="11">
        <v>0</v>
      </c>
      <c r="D7" s="11">
        <v>989512.79</v>
      </c>
      <c r="E7" s="11">
        <v>194713.98</v>
      </c>
      <c r="F7" s="11">
        <v>194713.98</v>
      </c>
      <c r="G7" s="11">
        <f t="shared" ref="G7:G70" si="2">D7-E7</f>
        <v>794798.81</v>
      </c>
    </row>
    <row r="8" spans="1:7">
      <c r="A8" s="10" t="s">
        <v>12</v>
      </c>
      <c r="B8" s="11">
        <v>501930.07</v>
      </c>
      <c r="C8" s="11"/>
      <c r="D8" s="11">
        <v>501930.07</v>
      </c>
      <c r="E8" s="11">
        <v>0</v>
      </c>
      <c r="F8" s="11">
        <v>0</v>
      </c>
      <c r="G8" s="11">
        <f t="shared" si="2"/>
        <v>501930.07</v>
      </c>
    </row>
    <row r="9" spans="1:7">
      <c r="A9" s="10" t="s">
        <v>13</v>
      </c>
      <c r="B9" s="11"/>
      <c r="C9" s="11"/>
      <c r="D9" s="11"/>
      <c r="E9" s="11"/>
      <c r="F9" s="11"/>
      <c r="G9" s="11">
        <f t="shared" si="2"/>
        <v>0</v>
      </c>
    </row>
    <row r="10" spans="1:7">
      <c r="A10" s="10" t="s">
        <v>14</v>
      </c>
      <c r="B10" s="11">
        <v>234245.04</v>
      </c>
      <c r="C10" s="11">
        <v>0</v>
      </c>
      <c r="D10" s="11">
        <v>234245.04</v>
      </c>
      <c r="E10" s="11">
        <v>48798.400000000001</v>
      </c>
      <c r="F10" s="11">
        <v>48798.400000000001</v>
      </c>
      <c r="G10" s="11">
        <f t="shared" si="2"/>
        <v>185446.64</v>
      </c>
    </row>
    <row r="11" spans="1:7">
      <c r="A11" s="10" t="s">
        <v>15</v>
      </c>
      <c r="C11" s="45"/>
      <c r="D11" s="45"/>
      <c r="E11" s="45"/>
      <c r="F11" s="45"/>
      <c r="G11" s="11">
        <f t="shared" si="2"/>
        <v>0</v>
      </c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17</v>
      </c>
      <c r="B13" s="9">
        <f>SUM(B14:B22)</f>
        <v>985793.85</v>
      </c>
      <c r="C13" s="9">
        <f>SUM(C14:C22)</f>
        <v>-5000</v>
      </c>
      <c r="D13" s="9">
        <f>SUM(D14:D22)</f>
        <v>980793.85</v>
      </c>
      <c r="E13" s="9">
        <f>SUM(E14:E22)</f>
        <v>273219.61</v>
      </c>
      <c r="F13" s="9">
        <f>SUM(F14:F22)</f>
        <v>273219.61</v>
      </c>
      <c r="G13" s="9">
        <f t="shared" si="2"/>
        <v>707574.24</v>
      </c>
    </row>
    <row r="14" spans="1:7">
      <c r="A14" s="10" t="s">
        <v>18</v>
      </c>
      <c r="B14" s="11">
        <v>145148.47</v>
      </c>
      <c r="C14" s="11">
        <v>0</v>
      </c>
      <c r="D14" s="11">
        <v>145148.47</v>
      </c>
      <c r="E14" s="11">
        <v>40990.32</v>
      </c>
      <c r="F14" s="11">
        <v>40990.32</v>
      </c>
      <c r="G14" s="11">
        <f t="shared" si="2"/>
        <v>104158.15</v>
      </c>
    </row>
    <row r="15" spans="1:7">
      <c r="A15" s="10" t="s">
        <v>19</v>
      </c>
      <c r="B15" s="11"/>
      <c r="C15" s="11"/>
      <c r="D15" s="11"/>
      <c r="E15" s="11"/>
      <c r="F15" s="11"/>
      <c r="G15" s="11">
        <f t="shared" si="2"/>
        <v>0</v>
      </c>
    </row>
    <row r="16" spans="1:7">
      <c r="A16" s="10" t="s">
        <v>20</v>
      </c>
      <c r="B16" s="11"/>
      <c r="C16" s="11"/>
      <c r="D16" s="11"/>
      <c r="E16" s="11"/>
      <c r="F16" s="11"/>
      <c r="G16" s="11">
        <f t="shared" si="2"/>
        <v>0</v>
      </c>
    </row>
    <row r="17" spans="1:7">
      <c r="A17" s="10" t="s">
        <v>21</v>
      </c>
      <c r="B17" s="11"/>
      <c r="C17" s="11"/>
      <c r="D17" s="11"/>
      <c r="E17" s="11"/>
      <c r="F17" s="11"/>
      <c r="G17" s="11">
        <f t="shared" si="2"/>
        <v>0</v>
      </c>
    </row>
    <row r="18" spans="1:7">
      <c r="A18" s="10" t="s">
        <v>22</v>
      </c>
      <c r="B18" s="11">
        <v>6042.4</v>
      </c>
      <c r="C18" s="11">
        <v>0</v>
      </c>
      <c r="D18" s="11">
        <v>6042.4</v>
      </c>
      <c r="E18" s="11">
        <v>1883</v>
      </c>
      <c r="F18" s="11">
        <v>1883</v>
      </c>
      <c r="G18" s="11">
        <f t="shared" si="2"/>
        <v>4159.3999999999996</v>
      </c>
    </row>
    <row r="19" spans="1:7">
      <c r="A19" s="10" t="s">
        <v>23</v>
      </c>
      <c r="B19" s="11">
        <v>422679.35</v>
      </c>
      <c r="C19" s="11">
        <v>0</v>
      </c>
      <c r="D19" s="11">
        <v>422679.35</v>
      </c>
      <c r="E19" s="11">
        <v>156634.09</v>
      </c>
      <c r="F19" s="11">
        <v>156634.09</v>
      </c>
      <c r="G19" s="11">
        <f t="shared" si="2"/>
        <v>266045.26</v>
      </c>
    </row>
    <row r="20" spans="1:7">
      <c r="A20" s="10" t="s">
        <v>24</v>
      </c>
      <c r="B20" s="11">
        <v>411923.63</v>
      </c>
      <c r="C20" s="11">
        <v>-5000</v>
      </c>
      <c r="D20" s="11">
        <v>406923.63</v>
      </c>
      <c r="E20" s="11">
        <v>73712.2</v>
      </c>
      <c r="F20" s="11">
        <v>73712.2</v>
      </c>
      <c r="G20" s="11">
        <f t="shared" si="2"/>
        <v>333211.43</v>
      </c>
    </row>
    <row r="21" spans="1:7">
      <c r="A21" s="10" t="s">
        <v>25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26</v>
      </c>
      <c r="B22" s="11"/>
      <c r="C22" s="11"/>
      <c r="D22" s="11"/>
      <c r="E22" s="11"/>
      <c r="F22" s="11"/>
      <c r="G22" s="11">
        <f t="shared" si="2"/>
        <v>0</v>
      </c>
    </row>
    <row r="23" spans="1:7">
      <c r="A23" s="8" t="s">
        <v>27</v>
      </c>
      <c r="B23" s="9">
        <f>SUM(B24:B32)</f>
        <v>1419466.2000000002</v>
      </c>
      <c r="C23" s="9">
        <f t="shared" ref="C23:F23" si="3">SUM(C24:C32)</f>
        <v>12000</v>
      </c>
      <c r="D23" s="9">
        <f t="shared" si="3"/>
        <v>1431466.2000000002</v>
      </c>
      <c r="E23" s="9">
        <f t="shared" si="3"/>
        <v>383333.66000000003</v>
      </c>
      <c r="F23" s="9">
        <f t="shared" si="3"/>
        <v>366680.66000000003</v>
      </c>
      <c r="G23" s="9">
        <f t="shared" si="2"/>
        <v>1048132.5400000002</v>
      </c>
    </row>
    <row r="24" spans="1:7">
      <c r="A24" s="10" t="s">
        <v>28</v>
      </c>
      <c r="B24" s="11">
        <v>521136.69</v>
      </c>
      <c r="C24" s="11">
        <v>0</v>
      </c>
      <c r="D24" s="11">
        <v>521136.69</v>
      </c>
      <c r="E24" s="11">
        <v>122073</v>
      </c>
      <c r="F24" s="11">
        <v>122073</v>
      </c>
      <c r="G24" s="11">
        <f t="shared" si="2"/>
        <v>399063.69</v>
      </c>
    </row>
    <row r="25" spans="1:7">
      <c r="A25" s="10" t="s">
        <v>29</v>
      </c>
      <c r="B25" s="11">
        <v>13500</v>
      </c>
      <c r="C25" s="11">
        <v>0</v>
      </c>
      <c r="D25" s="11">
        <v>13500</v>
      </c>
      <c r="E25" s="11">
        <v>0</v>
      </c>
      <c r="F25" s="11">
        <v>0</v>
      </c>
      <c r="G25" s="11">
        <f t="shared" si="2"/>
        <v>13500</v>
      </c>
    </row>
    <row r="26" spans="1:7">
      <c r="A26" s="10" t="s">
        <v>30</v>
      </c>
      <c r="B26" s="11">
        <v>34155.199999999997</v>
      </c>
      <c r="C26" s="11">
        <v>0</v>
      </c>
      <c r="D26" s="11">
        <v>34155.199999999997</v>
      </c>
      <c r="E26" s="11">
        <v>13340</v>
      </c>
      <c r="F26" s="11">
        <v>13340</v>
      </c>
      <c r="G26" s="11">
        <f t="shared" si="2"/>
        <v>20815.199999999997</v>
      </c>
    </row>
    <row r="27" spans="1:7">
      <c r="A27" s="10" t="s">
        <v>31</v>
      </c>
      <c r="B27" s="11">
        <v>30454.55</v>
      </c>
      <c r="C27" s="11">
        <v>0</v>
      </c>
      <c r="D27" s="11">
        <v>30454.55</v>
      </c>
      <c r="E27" s="11">
        <v>3943.6</v>
      </c>
      <c r="F27" s="11">
        <v>3943.6</v>
      </c>
      <c r="G27" s="11">
        <f t="shared" si="2"/>
        <v>26510.95</v>
      </c>
    </row>
    <row r="28" spans="1:7">
      <c r="A28" s="10" t="s">
        <v>32</v>
      </c>
      <c r="B28" s="11">
        <v>485726.85</v>
      </c>
      <c r="C28" s="11">
        <v>0</v>
      </c>
      <c r="D28" s="11">
        <v>485726.85</v>
      </c>
      <c r="E28" s="11">
        <v>159696.04999999999</v>
      </c>
      <c r="F28" s="11">
        <v>159696.04999999999</v>
      </c>
      <c r="G28" s="11">
        <f t="shared" si="2"/>
        <v>326030.8</v>
      </c>
    </row>
    <row r="29" spans="1:7">
      <c r="A29" s="10" t="s">
        <v>33</v>
      </c>
      <c r="B29" s="11">
        <v>115526.39999999999</v>
      </c>
      <c r="C29" s="11">
        <v>-30000</v>
      </c>
      <c r="D29" s="11">
        <v>85526.399999999994</v>
      </c>
      <c r="E29" s="11">
        <v>26100</v>
      </c>
      <c r="F29" s="11">
        <v>26100</v>
      </c>
      <c r="G29" s="11">
        <f t="shared" si="2"/>
        <v>59426.399999999994</v>
      </c>
    </row>
    <row r="30" spans="1:7">
      <c r="A30" s="10" t="s">
        <v>34</v>
      </c>
      <c r="B30" s="11">
        <v>76621.86</v>
      </c>
      <c r="C30" s="11">
        <v>0</v>
      </c>
      <c r="D30" s="11">
        <v>76621.86</v>
      </c>
      <c r="E30" s="11">
        <v>10636.46</v>
      </c>
      <c r="F30" s="11">
        <v>10636.46</v>
      </c>
      <c r="G30" s="11">
        <f t="shared" si="2"/>
        <v>65985.399999999994</v>
      </c>
    </row>
    <row r="31" spans="1:7">
      <c r="A31" s="10" t="s">
        <v>35</v>
      </c>
      <c r="B31" s="11">
        <v>34842.269999999997</v>
      </c>
      <c r="C31" s="11">
        <v>42000</v>
      </c>
      <c r="D31" s="11">
        <v>76842.27</v>
      </c>
      <c r="E31" s="11">
        <v>23895.85</v>
      </c>
      <c r="F31" s="11">
        <v>23895.85</v>
      </c>
      <c r="G31" s="11">
        <f t="shared" si="2"/>
        <v>52946.420000000006</v>
      </c>
    </row>
    <row r="32" spans="1:7">
      <c r="A32" s="10" t="s">
        <v>36</v>
      </c>
      <c r="B32" s="11">
        <v>107502.38</v>
      </c>
      <c r="C32" s="11">
        <v>0</v>
      </c>
      <c r="D32" s="11">
        <v>107502.38</v>
      </c>
      <c r="E32" s="11">
        <v>23648.7</v>
      </c>
      <c r="F32" s="11">
        <v>6995.7</v>
      </c>
      <c r="G32" s="11">
        <f t="shared" si="2"/>
        <v>83853.680000000008</v>
      </c>
    </row>
    <row r="33" spans="1:7">
      <c r="A33" s="8" t="s">
        <v>37</v>
      </c>
      <c r="B33" s="9">
        <f>SUM(B34:B42)</f>
        <v>1446775.5</v>
      </c>
      <c r="C33" s="9">
        <f t="shared" ref="C33:F33" si="4">SUM(C34:C42)</f>
        <v>-7000</v>
      </c>
      <c r="D33" s="9">
        <f t="shared" si="4"/>
        <v>1439775.5</v>
      </c>
      <c r="E33" s="9">
        <f t="shared" si="4"/>
        <v>180950.62</v>
      </c>
      <c r="F33" s="9">
        <f t="shared" si="4"/>
        <v>180950.62</v>
      </c>
      <c r="G33" s="9">
        <f t="shared" si="2"/>
        <v>1258824.8799999999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40</v>
      </c>
      <c r="B36" s="11"/>
      <c r="C36" s="11"/>
      <c r="D36" s="11"/>
      <c r="E36" s="11"/>
      <c r="F36" s="11"/>
      <c r="G36" s="11">
        <f t="shared" si="2"/>
        <v>0</v>
      </c>
    </row>
    <row r="37" spans="1:7">
      <c r="A37" s="10" t="s">
        <v>41</v>
      </c>
      <c r="B37" s="11">
        <v>1446775.5</v>
      </c>
      <c r="C37" s="11">
        <v>-7000</v>
      </c>
      <c r="D37" s="11">
        <v>1439775.5</v>
      </c>
      <c r="E37" s="11">
        <v>180950.62</v>
      </c>
      <c r="F37" s="11">
        <v>180950.62</v>
      </c>
      <c r="G37" s="11">
        <f t="shared" si="2"/>
        <v>1258824.8799999999</v>
      </c>
    </row>
    <row r="38" spans="1:7">
      <c r="A38" s="10" t="s">
        <v>42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47</v>
      </c>
      <c r="B43" s="9">
        <f>SUM(B44:B52)</f>
        <v>352230.61</v>
      </c>
      <c r="C43" s="9">
        <f t="shared" ref="C43:F43" si="5">SUM(C44:C52)</f>
        <v>0</v>
      </c>
      <c r="D43" s="9">
        <f t="shared" si="5"/>
        <v>352230.61</v>
      </c>
      <c r="E43" s="9">
        <f t="shared" si="5"/>
        <v>19736</v>
      </c>
      <c r="F43" s="9">
        <f t="shared" si="5"/>
        <v>19736</v>
      </c>
      <c r="G43" s="9">
        <f t="shared" si="2"/>
        <v>332494.61</v>
      </c>
    </row>
    <row r="44" spans="1:7">
      <c r="A44" s="10" t="s">
        <v>48</v>
      </c>
      <c r="B44" s="11">
        <v>55211.61</v>
      </c>
      <c r="C44" s="11">
        <v>0</v>
      </c>
      <c r="D44" s="11">
        <v>55211.61</v>
      </c>
      <c r="E44" s="11">
        <v>5000</v>
      </c>
      <c r="F44" s="11">
        <v>5000</v>
      </c>
      <c r="G44" s="11">
        <f t="shared" si="2"/>
        <v>50211.61</v>
      </c>
    </row>
    <row r="45" spans="1:7">
      <c r="A45" s="10" t="s">
        <v>49</v>
      </c>
      <c r="B45" s="11">
        <v>45000</v>
      </c>
      <c r="C45" s="11">
        <v>0</v>
      </c>
      <c r="D45" s="11">
        <v>45000</v>
      </c>
      <c r="E45" s="11">
        <v>14736</v>
      </c>
      <c r="F45" s="11">
        <v>14736</v>
      </c>
      <c r="G45" s="11">
        <f t="shared" si="2"/>
        <v>30264</v>
      </c>
    </row>
    <row r="46" spans="1:7">
      <c r="A46" s="10" t="s">
        <v>50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 t="shared" si="2"/>
        <v>0</v>
      </c>
    </row>
    <row r="47" spans="1:7">
      <c r="A47" s="10" t="s">
        <v>51</v>
      </c>
      <c r="B47" s="11">
        <v>250000</v>
      </c>
      <c r="C47" s="11">
        <v>0</v>
      </c>
      <c r="D47" s="11">
        <v>250000</v>
      </c>
      <c r="E47" s="11">
        <v>0</v>
      </c>
      <c r="F47" s="11">
        <v>0</v>
      </c>
      <c r="G47" s="11">
        <f t="shared" si="2"/>
        <v>250000</v>
      </c>
    </row>
    <row r="48" spans="1:7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 t="shared" si="2"/>
        <v>0</v>
      </c>
    </row>
    <row r="49" spans="1:7">
      <c r="A49" s="10" t="s">
        <v>53</v>
      </c>
      <c r="B49" s="11">
        <v>2019</v>
      </c>
      <c r="C49" s="11">
        <v>0</v>
      </c>
      <c r="D49" s="11">
        <v>2019</v>
      </c>
      <c r="E49" s="11">
        <v>0</v>
      </c>
      <c r="F49" s="11">
        <v>0</v>
      </c>
      <c r="G49" s="11">
        <f t="shared" si="2"/>
        <v>2019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2"/>
        <v>0</v>
      </c>
    </row>
    <row r="53" spans="1:7">
      <c r="A53" s="8" t="s">
        <v>57</v>
      </c>
      <c r="B53" s="9">
        <f>SUM(B54:B56)</f>
        <v>0</v>
      </c>
      <c r="C53" s="9">
        <f t="shared" ref="C53:F53" si="6">SUM(C54:C56)</f>
        <v>0</v>
      </c>
      <c r="D53" s="9">
        <f t="shared" si="6"/>
        <v>0</v>
      </c>
      <c r="E53" s="9">
        <f t="shared" si="6"/>
        <v>0</v>
      </c>
      <c r="F53" s="9">
        <f t="shared" si="6"/>
        <v>0</v>
      </c>
      <c r="G53" s="9">
        <f t="shared" si="2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/>
      <c r="C55" s="11"/>
      <c r="D55" s="11"/>
      <c r="E55" s="11"/>
      <c r="F55" s="11"/>
      <c r="G55" s="11">
        <f t="shared" si="2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7">SUM(C58:C65)</f>
        <v>0</v>
      </c>
      <c r="D57" s="9">
        <f t="shared" si="7"/>
        <v>0</v>
      </c>
      <c r="E57" s="9">
        <f t="shared" si="7"/>
        <v>0</v>
      </c>
      <c r="F57" s="9">
        <f t="shared" si="7"/>
        <v>0</v>
      </c>
      <c r="G57" s="9">
        <f t="shared" si="2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8">SUM(C67:C69)</f>
        <v>0</v>
      </c>
      <c r="D66" s="9">
        <f t="shared" si="8"/>
        <v>0</v>
      </c>
      <c r="E66" s="9">
        <f t="shared" si="8"/>
        <v>0</v>
      </c>
      <c r="F66" s="9">
        <f t="shared" si="8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9">SUM(C71:C77)</f>
        <v>0</v>
      </c>
      <c r="D70" s="9">
        <f t="shared" si="9"/>
        <v>0</v>
      </c>
      <c r="E70" s="9">
        <f t="shared" si="9"/>
        <v>0</v>
      </c>
      <c r="F70" s="9">
        <f t="shared" si="9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0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0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0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0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0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0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0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1">C80+C88+C98+C108+C118+C128+C132+C141+C145</f>
        <v>0</v>
      </c>
      <c r="D79" s="13">
        <f t="shared" si="11"/>
        <v>0</v>
      </c>
      <c r="E79" s="13">
        <f t="shared" si="11"/>
        <v>0</v>
      </c>
      <c r="F79" s="13">
        <f t="shared" si="11"/>
        <v>0</v>
      </c>
      <c r="G79" s="13">
        <f t="shared" si="11"/>
        <v>0</v>
      </c>
    </row>
    <row r="80" spans="1:7">
      <c r="A80" s="14" t="s">
        <v>9</v>
      </c>
      <c r="B80" s="13">
        <f>SUM(B81:B87)</f>
        <v>0</v>
      </c>
      <c r="C80" s="13">
        <f t="shared" ref="C80:G80" si="12">SUM(C81:C87)</f>
        <v>0</v>
      </c>
      <c r="D80" s="13">
        <f t="shared" si="12"/>
        <v>0</v>
      </c>
      <c r="E80" s="13">
        <f t="shared" si="12"/>
        <v>0</v>
      </c>
      <c r="F80" s="13">
        <f t="shared" si="12"/>
        <v>0</v>
      </c>
      <c r="G80" s="13">
        <f t="shared" si="12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3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3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3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3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3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3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3"/>
        <v>0</v>
      </c>
    </row>
    <row r="88" spans="1:7">
      <c r="A88" s="14" t="s">
        <v>17</v>
      </c>
      <c r="B88" s="13">
        <f>SUM(B89:B97)</f>
        <v>0</v>
      </c>
      <c r="C88" s="13">
        <f t="shared" ref="C88:F88" si="14">SUM(C89:C97)</f>
        <v>0</v>
      </c>
      <c r="D88" s="13">
        <f t="shared" si="14"/>
        <v>0</v>
      </c>
      <c r="E88" s="13">
        <f t="shared" si="14"/>
        <v>0</v>
      </c>
      <c r="F88" s="13">
        <f t="shared" si="14"/>
        <v>0</v>
      </c>
      <c r="G88" s="13">
        <f t="shared" si="13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3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3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3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3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3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3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3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3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3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5">SUM(C99:C107)</f>
        <v>0</v>
      </c>
      <c r="D98" s="13">
        <f t="shared" si="15"/>
        <v>0</v>
      </c>
      <c r="E98" s="13">
        <f t="shared" si="15"/>
        <v>0</v>
      </c>
      <c r="F98" s="13">
        <f t="shared" si="15"/>
        <v>0</v>
      </c>
      <c r="G98" s="13">
        <f t="shared" si="13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3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3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3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3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3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3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3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3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3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6">SUM(C109:C117)</f>
        <v>0</v>
      </c>
      <c r="D108" s="13">
        <f t="shared" si="16"/>
        <v>0</v>
      </c>
      <c r="E108" s="13">
        <f t="shared" si="16"/>
        <v>0</v>
      </c>
      <c r="F108" s="13">
        <f t="shared" si="16"/>
        <v>0</v>
      </c>
      <c r="G108" s="13">
        <f t="shared" si="13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3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3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3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3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3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3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3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3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3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7">SUM(C119:C127)</f>
        <v>0</v>
      </c>
      <c r="D118" s="13">
        <f t="shared" si="17"/>
        <v>0</v>
      </c>
      <c r="E118" s="13">
        <f t="shared" si="17"/>
        <v>0</v>
      </c>
      <c r="F118" s="13">
        <f t="shared" si="17"/>
        <v>0</v>
      </c>
      <c r="G118" s="13">
        <f t="shared" si="13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3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3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3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3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3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3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3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3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3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8">SUM(C129:C131)</f>
        <v>0</v>
      </c>
      <c r="D128" s="13">
        <f t="shared" si="18"/>
        <v>0</v>
      </c>
      <c r="E128" s="13">
        <f t="shared" si="18"/>
        <v>0</v>
      </c>
      <c r="F128" s="13">
        <f t="shared" si="18"/>
        <v>0</v>
      </c>
      <c r="G128" s="13">
        <f t="shared" si="13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3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3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3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19">SUM(C133:C140)</f>
        <v>0</v>
      </c>
      <c r="D132" s="13">
        <f t="shared" si="19"/>
        <v>0</v>
      </c>
      <c r="E132" s="13">
        <f t="shared" si="19"/>
        <v>0</v>
      </c>
      <c r="F132" s="13">
        <f t="shared" si="19"/>
        <v>0</v>
      </c>
      <c r="G132" s="13">
        <f t="shared" si="13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3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3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3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3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3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3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3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3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0">SUM(C142:C144)</f>
        <v>0</v>
      </c>
      <c r="D141" s="13">
        <f t="shared" si="20"/>
        <v>0</v>
      </c>
      <c r="E141" s="13">
        <f t="shared" si="20"/>
        <v>0</v>
      </c>
      <c r="F141" s="13">
        <f t="shared" si="20"/>
        <v>0</v>
      </c>
      <c r="G141" s="13">
        <f t="shared" si="13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3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3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3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1">SUM(C146:C152)</f>
        <v>0</v>
      </c>
      <c r="D145" s="13">
        <f t="shared" si="21"/>
        <v>0</v>
      </c>
      <c r="E145" s="13">
        <f t="shared" si="21"/>
        <v>0</v>
      </c>
      <c r="F145" s="13">
        <f t="shared" si="21"/>
        <v>0</v>
      </c>
      <c r="G145" s="13">
        <f t="shared" ref="G145:G152" si="22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2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2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2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2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2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2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2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10253793.300000001</v>
      </c>
      <c r="C154" s="13">
        <f t="shared" ref="C154:G154" si="23">C4+C79</f>
        <v>0</v>
      </c>
      <c r="D154" s="13">
        <f t="shared" si="23"/>
        <v>10253793.300000001</v>
      </c>
      <c r="E154" s="13">
        <f t="shared" si="23"/>
        <v>2037684.5700000003</v>
      </c>
      <c r="F154" s="13">
        <f t="shared" si="23"/>
        <v>2021031.5700000003</v>
      </c>
      <c r="G154" s="13">
        <f t="shared" si="23"/>
        <v>8216108.7300000004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7" sqref="D7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0" t="s">
        <v>150</v>
      </c>
      <c r="B1" s="51"/>
      <c r="C1" s="51"/>
      <c r="D1" s="51"/>
      <c r="E1" s="51"/>
      <c r="F1" s="51"/>
      <c r="G1" s="52"/>
    </row>
    <row r="2" spans="1:7">
      <c r="A2" s="20"/>
      <c r="B2" s="53" t="s">
        <v>0</v>
      </c>
      <c r="C2" s="53"/>
      <c r="D2" s="53"/>
      <c r="E2" s="53"/>
      <c r="F2" s="53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10253793.300000001</v>
      </c>
      <c r="C5" s="13">
        <f t="shared" ref="C5:G5" si="0">SUM(C6:C13)</f>
        <v>0</v>
      </c>
      <c r="D5" s="13">
        <f t="shared" si="0"/>
        <v>10253793.300000001</v>
      </c>
      <c r="E5" s="13">
        <f t="shared" si="0"/>
        <v>2037684.57</v>
      </c>
      <c r="F5" s="13">
        <f t="shared" si="0"/>
        <v>2021031.57</v>
      </c>
      <c r="G5" s="13">
        <f t="shared" si="0"/>
        <v>8216108.7300000004</v>
      </c>
    </row>
    <row r="6" spans="1:7">
      <c r="A6" s="26" t="s">
        <v>90</v>
      </c>
      <c r="B6" s="16"/>
      <c r="C6" s="16"/>
      <c r="D6" s="16"/>
      <c r="E6" s="16"/>
      <c r="F6" s="16"/>
      <c r="G6" s="16">
        <f>D6-E6</f>
        <v>0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>
        <v>10253793.300000001</v>
      </c>
      <c r="C13" s="16"/>
      <c r="D13" s="16">
        <v>10253793.300000001</v>
      </c>
      <c r="E13" s="16">
        <v>2037684.57</v>
      </c>
      <c r="F13" s="16">
        <v>2021031.57</v>
      </c>
      <c r="G13" s="16">
        <f t="shared" si="1"/>
        <v>8216108.7300000004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G16" si="2">SUM(C17:C24)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>
      <c r="A17" s="26" t="s">
        <v>90</v>
      </c>
      <c r="B17" s="16"/>
      <c r="C17" s="16"/>
      <c r="D17" s="16"/>
      <c r="E17" s="16"/>
      <c r="F17" s="16"/>
      <c r="G17" s="16">
        <f t="shared" ref="G17:G24" si="3">D17-E17</f>
        <v>0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si="3"/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10253793.300000001</v>
      </c>
      <c r="C26" s="13">
        <f t="shared" ref="C26:G26" si="4">C5+C16</f>
        <v>0</v>
      </c>
      <c r="D26" s="13">
        <f t="shared" si="4"/>
        <v>10253793.300000001</v>
      </c>
      <c r="E26" s="13">
        <f t="shared" si="4"/>
        <v>2037684.57</v>
      </c>
      <c r="F26" s="13">
        <f t="shared" si="4"/>
        <v>2021031.57</v>
      </c>
      <c r="G26" s="13">
        <f t="shared" si="4"/>
        <v>8216108.7300000004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52" workbookViewId="0">
      <selection activeCell="B11" sqref="B11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0" t="s">
        <v>151</v>
      </c>
      <c r="B1" s="54"/>
      <c r="C1" s="54"/>
      <c r="D1" s="54"/>
      <c r="E1" s="54"/>
      <c r="F1" s="54"/>
      <c r="G1" s="55"/>
    </row>
    <row r="2" spans="1:7" ht="12" customHeight="1">
      <c r="A2" s="30"/>
      <c r="B2" s="53" t="s">
        <v>0</v>
      </c>
      <c r="C2" s="53"/>
      <c r="D2" s="53"/>
      <c r="E2" s="53"/>
      <c r="F2" s="53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10253793.199999999</v>
      </c>
      <c r="C5" s="13">
        <f t="shared" ref="C5:G5" si="0">C6+C16+C25+C36</f>
        <v>0</v>
      </c>
      <c r="D5" s="13">
        <f t="shared" si="0"/>
        <v>10253793.199999999</v>
      </c>
      <c r="E5" s="13">
        <f t="shared" si="0"/>
        <v>2037684.57</v>
      </c>
      <c r="F5" s="13">
        <f t="shared" si="0"/>
        <v>2021031.57</v>
      </c>
      <c r="G5" s="13">
        <f t="shared" si="0"/>
        <v>8216108.629999999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10253793.199999999</v>
      </c>
      <c r="C16" s="13">
        <f t="shared" ref="C16:F16" si="3">SUM(C17:C23)</f>
        <v>0</v>
      </c>
      <c r="D16" s="13">
        <f t="shared" si="3"/>
        <v>10253793.199999999</v>
      </c>
      <c r="E16" s="13">
        <f t="shared" si="3"/>
        <v>2037684.57</v>
      </c>
      <c r="F16" s="13">
        <f t="shared" si="3"/>
        <v>2021031.57</v>
      </c>
      <c r="G16" s="13">
        <f t="shared" si="2"/>
        <v>8216108.629999999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>
        <v>10253793.199999999</v>
      </c>
      <c r="C20" s="16"/>
      <c r="D20" s="16">
        <v>10253793.199999999</v>
      </c>
      <c r="E20" s="16">
        <v>2037684.57</v>
      </c>
      <c r="F20" s="16">
        <v>2021031.57</v>
      </c>
      <c r="G20" s="16">
        <f t="shared" si="2"/>
        <v>8216108.629999999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10253793.199999999</v>
      </c>
      <c r="C79" s="13">
        <f t="shared" ref="C79:G79" si="12">C5+C42</f>
        <v>0</v>
      </c>
      <c r="D79" s="13">
        <f t="shared" si="12"/>
        <v>10253793.199999999</v>
      </c>
      <c r="E79" s="13">
        <f t="shared" si="12"/>
        <v>2037684.57</v>
      </c>
      <c r="F79" s="13">
        <f t="shared" si="12"/>
        <v>2021031.57</v>
      </c>
      <c r="G79" s="13">
        <f t="shared" si="12"/>
        <v>8216108.629999999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D5" sqref="D5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50" t="s">
        <v>152</v>
      </c>
      <c r="B1" s="54"/>
      <c r="C1" s="54"/>
      <c r="D1" s="54"/>
      <c r="E1" s="54"/>
      <c r="F1" s="54"/>
      <c r="G1" s="55"/>
    </row>
    <row r="2" spans="1:7">
      <c r="A2" s="30"/>
      <c r="B2" s="53" t="s">
        <v>0</v>
      </c>
      <c r="C2" s="53"/>
      <c r="D2" s="53"/>
      <c r="E2" s="53"/>
      <c r="F2" s="53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6049527.1399999997</v>
      </c>
      <c r="C4" s="39">
        <f t="shared" ref="C4:G4" si="0">C5+C6+C7+C10+C11+C14</f>
        <v>0</v>
      </c>
      <c r="D4" s="39">
        <f t="shared" si="0"/>
        <v>6049524.1399999997</v>
      </c>
      <c r="E4" s="39">
        <f t="shared" si="0"/>
        <v>1180444.68</v>
      </c>
      <c r="F4" s="39">
        <f t="shared" si="0"/>
        <v>1180444.68</v>
      </c>
      <c r="G4" s="39">
        <f t="shared" si="0"/>
        <v>4869079.46</v>
      </c>
    </row>
    <row r="5" spans="1:7">
      <c r="A5" s="40" t="s">
        <v>136</v>
      </c>
      <c r="B5" s="13">
        <v>6049527.1399999997</v>
      </c>
      <c r="C5" s="13"/>
      <c r="D5" s="13">
        <v>6049524.1399999997</v>
      </c>
      <c r="E5" s="13">
        <v>1180444.68</v>
      </c>
      <c r="F5" s="13">
        <v>1180444.68</v>
      </c>
      <c r="G5" s="13">
        <f>D5-E5</f>
        <v>4869079.46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6049527.1399999997</v>
      </c>
      <c r="C27" s="13">
        <f t="shared" ref="C27:G27" si="8">C4+C16</f>
        <v>0</v>
      </c>
      <c r="D27" s="13">
        <f t="shared" si="8"/>
        <v>6049524.1399999997</v>
      </c>
      <c r="E27" s="13">
        <f t="shared" si="8"/>
        <v>1180444.68</v>
      </c>
      <c r="F27" s="13">
        <f t="shared" si="8"/>
        <v>1180444.68</v>
      </c>
      <c r="G27" s="13">
        <f t="shared" si="8"/>
        <v>4869079.46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dcterms:created xsi:type="dcterms:W3CDTF">2017-01-11T17:22:36Z</dcterms:created>
  <dcterms:modified xsi:type="dcterms:W3CDTF">2017-04-27T17:57:22Z</dcterms:modified>
</cp:coreProperties>
</file>