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  <definedName name="_xlnm.Print_Area" localSheetId="0">EAA!$A$1:$H$108</definedName>
  </definedNames>
  <calcPr calcId="145621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0" i="1"/>
  <c r="G79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7" i="1"/>
  <c r="G15" i="1"/>
  <c r="G14" i="1"/>
  <c r="G12" i="1"/>
  <c r="G11" i="1"/>
  <c r="G10" i="1"/>
  <c r="G9" i="1"/>
  <c r="G7" i="1"/>
  <c r="G6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G81" i="1" s="1"/>
  <c r="F80" i="1"/>
  <c r="F79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G64" i="1" s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G20" i="1" s="1"/>
  <c r="F19" i="1"/>
  <c r="F18" i="1"/>
  <c r="G18" i="1" s="1"/>
  <c r="F17" i="1"/>
  <c r="F16" i="1"/>
  <c r="G16" i="1" s="1"/>
  <c r="F15" i="1"/>
  <c r="F14" i="1"/>
  <c r="F12" i="1"/>
  <c r="F11" i="1"/>
  <c r="F10" i="1"/>
  <c r="F9" i="1"/>
  <c r="F8" i="1"/>
  <c r="G8" i="1" s="1"/>
  <c r="F7" i="1"/>
  <c r="F6" i="1"/>
  <c r="E97" i="1"/>
  <c r="E91" i="1"/>
  <c r="E84" i="1"/>
  <c r="E78" i="1"/>
  <c r="E72" i="1"/>
  <c r="E63" i="1"/>
  <c r="E55" i="1"/>
  <c r="E49" i="1"/>
  <c r="E44" i="1"/>
  <c r="E43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C91" i="1"/>
  <c r="C84" i="1"/>
  <c r="C78" i="1"/>
  <c r="C72" i="1"/>
  <c r="C63" i="1"/>
  <c r="C55" i="1"/>
  <c r="C49" i="1"/>
  <c r="C44" i="1"/>
  <c r="C38" i="1"/>
  <c r="C35" i="1"/>
  <c r="C33" i="1"/>
  <c r="C27" i="1"/>
  <c r="C21" i="1"/>
  <c r="C13" i="1"/>
  <c r="F13" i="1" s="1"/>
  <c r="G13" i="1" s="1"/>
  <c r="C5" i="1"/>
  <c r="F78" i="1" l="1"/>
  <c r="G78" i="1" s="1"/>
  <c r="F63" i="1"/>
  <c r="G63" i="1" s="1"/>
  <c r="D43" i="1"/>
  <c r="C43" i="1"/>
  <c r="E4" i="1"/>
  <c r="E3" i="1" s="1"/>
  <c r="D4" i="1"/>
  <c r="F5" i="1"/>
  <c r="G5" i="1" s="1"/>
  <c r="C4" i="1"/>
  <c r="D3" i="1" l="1"/>
  <c r="F43" i="1"/>
  <c r="G43" i="1" s="1"/>
  <c r="F4" i="1"/>
  <c r="G4" i="1" s="1"/>
  <c r="C3" i="1"/>
  <c r="F3" i="1" s="1"/>
  <c r="G3" i="1" s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<sst xmlns="http://schemas.openxmlformats.org/spreadsheetml/2006/main" count="125" uniqueCount="124">
  <si>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</si>
  <si>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</si>
  <si>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</si>
  <si>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</si>
  <si>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</si>
  <si>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</si>
  <si>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</si>
  <si>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</si>
  <si>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</si>
  <si>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</si>
  <si>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</si>
  <si>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</si>
  <si>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</si>
  <si>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</si>
  <si>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</si>
  <si>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</si>
  <si>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</si>
  <si>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</si>
  <si>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</si>
  <si>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</si>
  <si>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</si>
  <si>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</si>
  <si>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</si>
  <si>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</si>
  <si>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</si>
  <si>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</si>
  <si>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</si>
  <si>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</si>
  <si>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</si>
  <si>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</si>
  <si>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</si>
  <si>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</si>
  <si>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</si>
  <si>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</si>
  <si>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</si>
  <si>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</si>
  <si>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</si>
  <si>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</si>
  <si>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</si>
  <si>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</si>
  <si>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</si>
  <si>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</si>
  <si>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</si>
  <si>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</si>
  <si>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</si>
  <si>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</si>
  <si>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</si>
  <si>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</si>
  <si>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</si>
  <si>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</si>
  <si>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</si>
  <si>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</si>
  <si>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</si>
  <si>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</si>
  <si>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</si>
  <si>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</si>
  <si>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</si>
  <si>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</si>
  <si>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</si>
  <si>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</si>
  <si>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</si>
  <si>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</si>
  <si>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</si>
  <si>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</si>
  <si>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</si>
  <si>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</si>
  <si>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</si>
  <si>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</si>
  <si>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</si>
  <si>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</si>
  <si>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</si>
  <si>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</si>
  <si>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</si>
  <si>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</si>
  <si>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</si>
  <si>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</si>
  <si>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</si>
  <si>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</si>
  <si>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</si>
  <si>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</si>
  <si>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</si>
  <si>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</si>
  <si>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</si>
  <si>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</si>
  <si>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</si>
  <si>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</si>
  <si>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</si>
  <si>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</si>
  <si>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</si>
  <si>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</si>
  <si>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</si>
  <si>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</si>
  <si>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</si>
  <si>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</si>
  <si>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</si>
  <si>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</si>
  <si>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</si>
  <si>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</si>
  <si>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</si>
  <si>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</si>
  <si>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</si>
  <si>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</si>
  <si>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</si>
  <si>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</si>
  <si>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</si>
  <si>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</si>
  <si>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</si>
  <si>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</si>
  <si>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</si>
  <si>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</si>
  <si>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</si>
  <si>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</si>
  <si>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</si>
  <si>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</si>
  <si>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</si>
  <si>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</si>
  <si>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</si>
  <si>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</si>
  <si>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</si>
  <si>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</si>
  <si>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</si>
  <si>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INSTITUTO MUNICIPAL DE PLANEACION DEL MUNICIPIO DE SAN  MIGUEL DE ALLENDE, GTO.
ESTADO ANALÍTICO DEL ACTIVO
DEL 1 DE ENERO AL AL 31 DE MARZO DEL 2017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</si>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</sst>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view="pageBreakPreview" zoomScaleNormal="100" zoomScaleSheetLayoutView="100" workbookViewId="0">
      <pane ySplit="2" topLeftCell="A3" activePane="bottomLeft" state="frozen"/>
      <selection pane="bottomLeft" activeCell="D108" sqref="D108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  <col min="8" max="8" width="3.6640625" customWidth="1"/>
  </cols>
  <sheetData>
    <row r="1" spans="1:7" ht="60" customHeight="1" x14ac:dyDescent="0.2">
      <c r="A1" s="40" t="s">
        <v>121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264901.16000000003</v>
      </c>
      <c r="D3" s="3">
        <f>SUM(D4+D43)</f>
        <v>454836.5</v>
      </c>
      <c r="E3" s="3">
        <f>SUM(E4+E43)</f>
        <v>461021.08999999997</v>
      </c>
      <c r="F3" s="3">
        <f>C3+D3-E3</f>
        <v>258716.57000000007</v>
      </c>
      <c r="G3" s="4">
        <f>F3-C3</f>
        <v>-6184.5899999999674</v>
      </c>
    </row>
    <row r="4" spans="1:7" x14ac:dyDescent="0.2">
      <c r="A4" s="5">
        <v>1100</v>
      </c>
      <c r="B4" s="6" t="s">
        <v>4</v>
      </c>
      <c r="C4" s="7">
        <f>SUM(C5+C13+C21+C27+C33+C35+C38)</f>
        <v>188959.66</v>
      </c>
      <c r="D4" s="7">
        <f>SUM(D5+D13+D21+D27+D33+D35+D38)</f>
        <v>454836.5</v>
      </c>
      <c r="E4" s="7">
        <f>SUM(E5+E13+E21+E27+E33+E35+E38)</f>
        <v>461021.08999999997</v>
      </c>
      <c r="F4" s="7">
        <f t="shared" ref="F4:F67" si="0">C4+D4-E4</f>
        <v>182775.07000000007</v>
      </c>
      <c r="G4" s="8">
        <f t="shared" ref="G4:G67" si="1">F4-C4</f>
        <v>-6184.5899999999383</v>
      </c>
    </row>
    <row r="5" spans="1:7" x14ac:dyDescent="0.2">
      <c r="A5" s="5">
        <v>1110</v>
      </c>
      <c r="B5" s="6" t="s">
        <v>5</v>
      </c>
      <c r="C5" s="7">
        <f>SUM(C6:C12)</f>
        <v>188959.66</v>
      </c>
      <c r="D5" s="7">
        <f>SUM(D6:D12)</f>
        <v>225010.7</v>
      </c>
      <c r="E5" s="7">
        <f>SUM(E6:E12)</f>
        <v>233695.29</v>
      </c>
      <c r="F5" s="7">
        <f t="shared" si="0"/>
        <v>180275.06999999998</v>
      </c>
      <c r="G5" s="8">
        <f t="shared" si="1"/>
        <v>-8684.5900000000256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0</v>
      </c>
      <c r="D7" s="10">
        <v>0</v>
      </c>
      <c r="E7" s="10">
        <v>0</v>
      </c>
      <c r="F7" s="10">
        <f t="shared" si="0"/>
        <v>0</v>
      </c>
      <c r="G7" s="11">
        <f t="shared" si="1"/>
        <v>0</v>
      </c>
    </row>
    <row r="8" spans="1:7" x14ac:dyDescent="0.2">
      <c r="A8" s="9">
        <v>1113</v>
      </c>
      <c r="B8" s="26" t="s">
        <v>8</v>
      </c>
      <c r="C8" s="10">
        <v>188959.66</v>
      </c>
      <c r="D8" s="10">
        <v>225010.7</v>
      </c>
      <c r="E8" s="10">
        <v>233695.29</v>
      </c>
      <c r="F8" s="10">
        <f t="shared" si="0"/>
        <v>180275.06999999998</v>
      </c>
      <c r="G8" s="11">
        <f t="shared" si="1"/>
        <v>-8684.5900000000256</v>
      </c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10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0</v>
      </c>
      <c r="D13" s="7">
        <f>SUM(D14:D20)</f>
        <v>229825.8</v>
      </c>
      <c r="E13" s="7">
        <f>SUM(E14:E20)</f>
        <v>227325.8</v>
      </c>
      <c r="F13" s="7">
        <f t="shared" si="0"/>
        <v>2500</v>
      </c>
      <c r="G13" s="8">
        <f t="shared" si="1"/>
        <v>2500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0</v>
      </c>
      <c r="D15" s="10">
        <v>0</v>
      </c>
      <c r="E15" s="10">
        <v>0</v>
      </c>
      <c r="F15" s="10">
        <f t="shared" si="0"/>
        <v>0</v>
      </c>
      <c r="G15" s="11">
        <f t="shared" si="1"/>
        <v>0</v>
      </c>
    </row>
    <row r="16" spans="1:7" x14ac:dyDescent="0.2">
      <c r="A16" s="9">
        <v>1123</v>
      </c>
      <c r="B16" s="26" t="s">
        <v>15</v>
      </c>
      <c r="C16" s="10">
        <v>0</v>
      </c>
      <c r="D16" s="10">
        <v>4519</v>
      </c>
      <c r="E16" s="10">
        <v>4519</v>
      </c>
      <c r="F16" s="10">
        <f t="shared" si="0"/>
        <v>0</v>
      </c>
      <c r="G16" s="11">
        <f t="shared" si="1"/>
        <v>0</v>
      </c>
    </row>
    <row r="17" spans="1:7" x14ac:dyDescent="0.2">
      <c r="A17" s="9">
        <v>1124</v>
      </c>
      <c r="B17" s="26" t="s">
        <v>16</v>
      </c>
      <c r="C17" s="10">
        <v>0</v>
      </c>
      <c r="D17" s="10">
        <v>0</v>
      </c>
      <c r="E17" s="10">
        <v>0</v>
      </c>
      <c r="F17" s="10">
        <f t="shared" si="0"/>
        <v>0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0</v>
      </c>
      <c r="D18" s="10">
        <v>2500</v>
      </c>
      <c r="E18" s="10">
        <v>0</v>
      </c>
      <c r="F18" s="10">
        <f t="shared" si="0"/>
        <v>2500</v>
      </c>
      <c r="G18" s="11">
        <f t="shared" si="1"/>
        <v>2500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0</v>
      </c>
      <c r="D20" s="10">
        <v>222806.8</v>
      </c>
      <c r="E20" s="10">
        <v>222806.8</v>
      </c>
      <c r="F20" s="10">
        <f t="shared" si="0"/>
        <v>0</v>
      </c>
      <c r="G20" s="11">
        <f t="shared" si="1"/>
        <v>0</v>
      </c>
    </row>
    <row r="21" spans="1:7" x14ac:dyDescent="0.2">
      <c r="A21" s="5">
        <v>1130</v>
      </c>
      <c r="B21" s="27" t="s">
        <v>19</v>
      </c>
      <c r="C21" s="7">
        <f>SUM(C22:C26)</f>
        <v>0</v>
      </c>
      <c r="D21" s="7">
        <f>SUM(D22:D26)</f>
        <v>0</v>
      </c>
      <c r="E21" s="7">
        <f>SUM(E22:E26)</f>
        <v>0</v>
      </c>
      <c r="F21" s="7">
        <f t="shared" si="0"/>
        <v>0</v>
      </c>
      <c r="G21" s="8">
        <f t="shared" si="1"/>
        <v>0</v>
      </c>
    </row>
    <row r="22" spans="1:7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10">
        <f t="shared" si="0"/>
        <v>0</v>
      </c>
      <c r="G22" s="11">
        <f t="shared" si="1"/>
        <v>0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75941.5</v>
      </c>
      <c r="D43" s="7">
        <f>SUM(D44+D49+D55+D63+D72+D78+D84+D91+D97)</f>
        <v>0</v>
      </c>
      <c r="E43" s="7">
        <f>SUM(E44+E49+E55+E63+E72+E78+E84+E91+E97)</f>
        <v>0</v>
      </c>
      <c r="F43" s="7">
        <f t="shared" si="0"/>
        <v>75941.5</v>
      </c>
      <c r="G43" s="8">
        <f t="shared" si="1"/>
        <v>0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0</v>
      </c>
      <c r="D55" s="14">
        <f>SUM(D56:D62)</f>
        <v>0</v>
      </c>
      <c r="E55" s="14">
        <f>SUM(E56:E62)</f>
        <v>0</v>
      </c>
      <c r="F55" s="14">
        <f t="shared" si="0"/>
        <v>0</v>
      </c>
      <c r="G55" s="15">
        <f t="shared" si="1"/>
        <v>0</v>
      </c>
    </row>
    <row r="56" spans="1:7" x14ac:dyDescent="0.2">
      <c r="A56" s="9">
        <v>1231</v>
      </c>
      <c r="B56" s="26" t="s">
        <v>51</v>
      </c>
      <c r="C56" s="10">
        <v>0</v>
      </c>
      <c r="D56" s="10">
        <v>0</v>
      </c>
      <c r="E56" s="10">
        <v>0</v>
      </c>
      <c r="F56" s="10">
        <f t="shared" si="0"/>
        <v>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0</v>
      </c>
      <c r="D60" s="10">
        <v>0</v>
      </c>
      <c r="E60" s="10">
        <v>0</v>
      </c>
      <c r="F60" s="10">
        <f t="shared" si="0"/>
        <v>0</v>
      </c>
      <c r="G60" s="11">
        <f t="shared" si="1"/>
        <v>0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0">
        <f t="shared" si="0"/>
        <v>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87799.37</v>
      </c>
      <c r="D63" s="7">
        <f>SUM(D64:D71)</f>
        <v>0</v>
      </c>
      <c r="E63" s="7">
        <f>SUM(E64:E71)</f>
        <v>0</v>
      </c>
      <c r="F63" s="7">
        <f t="shared" si="0"/>
        <v>87799.37</v>
      </c>
      <c r="G63" s="8">
        <f t="shared" si="1"/>
        <v>0</v>
      </c>
    </row>
    <row r="64" spans="1:7" x14ac:dyDescent="0.2">
      <c r="A64" s="9">
        <v>1241</v>
      </c>
      <c r="B64" s="26" t="s">
        <v>59</v>
      </c>
      <c r="C64" s="10">
        <v>87799.37</v>
      </c>
      <c r="D64" s="10">
        <v>0</v>
      </c>
      <c r="E64" s="10">
        <v>0</v>
      </c>
      <c r="F64" s="10">
        <f t="shared" si="0"/>
        <v>87799.37</v>
      </c>
      <c r="G64" s="11">
        <f t="shared" si="1"/>
        <v>0</v>
      </c>
    </row>
    <row r="65" spans="1:7" x14ac:dyDescent="0.2">
      <c r="A65" s="9">
        <v>1242</v>
      </c>
      <c r="B65" s="26" t="s">
        <v>60</v>
      </c>
      <c r="C65" s="10">
        <v>0</v>
      </c>
      <c r="D65" s="10">
        <v>0</v>
      </c>
      <c r="E65" s="10">
        <v>0</v>
      </c>
      <c r="F65" s="10">
        <f t="shared" si="0"/>
        <v>0</v>
      </c>
      <c r="G65" s="11">
        <f t="shared" si="1"/>
        <v>0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0</v>
      </c>
      <c r="D67" s="10">
        <v>0</v>
      </c>
      <c r="E67" s="10">
        <v>0</v>
      </c>
      <c r="F67" s="10">
        <f t="shared" si="0"/>
        <v>0</v>
      </c>
      <c r="G67" s="11">
        <f t="shared" si="1"/>
        <v>0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0</v>
      </c>
      <c r="D69" s="10">
        <v>0</v>
      </c>
      <c r="E69" s="10">
        <v>0</v>
      </c>
      <c r="F69" s="10">
        <f t="shared" si="2"/>
        <v>0</v>
      </c>
      <c r="G69" s="11">
        <f t="shared" si="3"/>
        <v>0</v>
      </c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10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0</v>
      </c>
      <c r="D72" s="7">
        <f>SUM(D73:D77)</f>
        <v>0</v>
      </c>
      <c r="E72" s="7">
        <f>SUM(E73:E77)</f>
        <v>0</v>
      </c>
      <c r="F72" s="7">
        <f t="shared" si="2"/>
        <v>0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0</v>
      </c>
      <c r="D73" s="10">
        <v>0</v>
      </c>
      <c r="E73" s="10">
        <v>0</v>
      </c>
      <c r="F73" s="10">
        <f t="shared" si="2"/>
        <v>0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0</v>
      </c>
      <c r="D76" s="13">
        <v>0</v>
      </c>
      <c r="E76" s="13">
        <v>0</v>
      </c>
      <c r="F76" s="13">
        <f t="shared" si="2"/>
        <v>0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-11857.87</v>
      </c>
      <c r="D78" s="7">
        <f>SUM(D79:D83)</f>
        <v>0</v>
      </c>
      <c r="E78" s="7">
        <f>SUM(E79:E83)</f>
        <v>0</v>
      </c>
      <c r="F78" s="7">
        <f t="shared" si="2"/>
        <v>-11857.87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-11857.87</v>
      </c>
      <c r="D81" s="13">
        <v>0</v>
      </c>
      <c r="E81" s="13">
        <v>0</v>
      </c>
      <c r="F81" s="13">
        <f t="shared" si="2"/>
        <v>-11857.87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0</v>
      </c>
      <c r="D83" s="13">
        <v>0</v>
      </c>
      <c r="E83" s="13">
        <v>0</v>
      </c>
      <c r="F83" s="13">
        <f t="shared" si="2"/>
        <v>0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22.5" x14ac:dyDescent="0.2">
      <c r="A107" s="34"/>
      <c r="B107" s="37" t="s">
        <v>122</v>
      </c>
      <c r="C107" s="38"/>
      <c r="D107" s="37" t="s">
        <v>123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EAA</vt:lpstr>
      <vt:lpstr>Instructivo_EAA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2014-02-09T04:04:15Z</dcterms:created>
  <dcterms:modified xsi:type="dcterms:W3CDTF">2017-04-27T16:09:29Z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