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89" i="1"/>
  <c r="G88" i="1"/>
  <c r="G87" i="1"/>
  <c r="G86" i="1"/>
  <c r="G82" i="1"/>
  <c r="G77" i="1"/>
  <c r="G75" i="1"/>
  <c r="G74" i="1"/>
  <c r="G71" i="1"/>
  <c r="G68" i="1"/>
  <c r="G62" i="1"/>
  <c r="G61" i="1"/>
  <c r="G57" i="1"/>
  <c r="G54" i="1"/>
  <c r="G53" i="1"/>
  <c r="G51" i="1"/>
  <c r="G50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4" i="1"/>
  <c r="G19" i="1"/>
  <c r="G14" i="1"/>
  <c r="G12" i="1"/>
  <c r="G11" i="1"/>
  <c r="G10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G90" i="1" s="1"/>
  <c r="F89" i="1"/>
  <c r="F88" i="1"/>
  <c r="F87" i="1"/>
  <c r="F86" i="1"/>
  <c r="F85" i="1"/>
  <c r="G85" i="1" s="1"/>
  <c r="F83" i="1"/>
  <c r="G83" i="1" s="1"/>
  <c r="F82" i="1"/>
  <c r="F81" i="1"/>
  <c r="G81" i="1" s="1"/>
  <c r="F80" i="1"/>
  <c r="G80" i="1" s="1"/>
  <c r="F79" i="1"/>
  <c r="G79" i="1" s="1"/>
  <c r="F77" i="1"/>
  <c r="F76" i="1"/>
  <c r="G76" i="1" s="1"/>
  <c r="F75" i="1"/>
  <c r="F74" i="1"/>
  <c r="F73" i="1"/>
  <c r="G73" i="1" s="1"/>
  <c r="F71" i="1"/>
  <c r="F70" i="1"/>
  <c r="G70" i="1" s="1"/>
  <c r="F69" i="1"/>
  <c r="G69" i="1" s="1"/>
  <c r="F68" i="1"/>
  <c r="F67" i="1"/>
  <c r="G67" i="1" s="1"/>
  <c r="F66" i="1"/>
  <c r="G66" i="1" s="1"/>
  <c r="F65" i="1"/>
  <c r="G65" i="1" s="1"/>
  <c r="F64" i="1"/>
  <c r="G64" i="1" s="1"/>
  <c r="F62" i="1"/>
  <c r="F61" i="1"/>
  <c r="F60" i="1"/>
  <c r="G60" i="1" s="1"/>
  <c r="F59" i="1"/>
  <c r="G59" i="1" s="1"/>
  <c r="F58" i="1"/>
  <c r="G58" i="1" s="1"/>
  <c r="F57" i="1"/>
  <c r="F56" i="1"/>
  <c r="G56" i="1" s="1"/>
  <c r="F54" i="1"/>
  <c r="F53" i="1"/>
  <c r="F52" i="1"/>
  <c r="G52" i="1" s="1"/>
  <c r="F51" i="1"/>
  <c r="F50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G34" i="1" s="1"/>
  <c r="F32" i="1"/>
  <c r="F31" i="1"/>
  <c r="F30" i="1"/>
  <c r="F29" i="1"/>
  <c r="F28" i="1"/>
  <c r="F27" i="1"/>
  <c r="F26" i="1"/>
  <c r="F25" i="1"/>
  <c r="G25" i="1" s="1"/>
  <c r="F24" i="1"/>
  <c r="F23" i="1"/>
  <c r="G23" i="1" s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F10" i="1"/>
  <c r="F9" i="1"/>
  <c r="G9" i="1" s="1"/>
  <c r="F8" i="1"/>
  <c r="G8" i="1" s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C72" i="1"/>
  <c r="C63" i="1"/>
  <c r="C55" i="1"/>
  <c r="C49" i="1"/>
  <c r="C44" i="1"/>
  <c r="C38" i="1"/>
  <c r="C35" i="1"/>
  <c r="C33" i="1"/>
  <c r="C27" i="1"/>
  <c r="C21" i="1"/>
  <c r="C13" i="1"/>
  <c r="C5" i="1"/>
  <c r="F84" i="1" l="1"/>
  <c r="G84" i="1" s="1"/>
  <c r="F78" i="1"/>
  <c r="G78" i="1" s="1"/>
  <c r="F72" i="1"/>
  <c r="G72" i="1" s="1"/>
  <c r="E43" i="1"/>
  <c r="F63" i="1"/>
  <c r="G63" i="1" s="1"/>
  <c r="F55" i="1"/>
  <c r="G55" i="1" s="1"/>
  <c r="F49" i="1"/>
  <c r="G49" i="1" s="1"/>
  <c r="D43" i="1"/>
  <c r="C43" i="1"/>
  <c r="F33" i="1"/>
  <c r="G33" i="1" s="1"/>
  <c r="F21" i="1"/>
  <c r="G21" i="1" s="1"/>
  <c r="F13" i="1"/>
  <c r="G13" i="1" s="1"/>
  <c r="F5" i="1"/>
  <c r="G5" i="1" s="1"/>
  <c r="E4" i="1"/>
  <c r="D4" i="1"/>
  <c r="C4" i="1"/>
  <c r="E3" i="1" l="1"/>
  <c r="D3" i="1"/>
  <c r="F43" i="1"/>
  <c r="G43" i="1" s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<sst xmlns="http://schemas.openxmlformats.org/spreadsheetml/2006/main" count="125" uniqueCount="124">
  <si>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</si>
  <si>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</si>
  <si>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</si>
  <si>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</si>
  <si>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</si>
  <si>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</si>
  <si>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</si>
  <si>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</si>
  <si>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</si>
  <si>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</si>
  <si>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</si>
  <si>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</si>
  <si>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</si>
  <si>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</si>
  <si>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</si>
  <si>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</si>
  <si>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</si>
  <si>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</si>
  <si>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</si>
  <si>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</si>
  <si>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</si>
  <si>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</si>
  <si>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</si>
  <si>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</si>
  <si>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</si>
  <si>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</si>
  <si>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</si>
  <si>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</si>
  <si>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</si>
  <si>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</si>
  <si>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</si>
  <si>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</si>
  <si>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</si>
  <si>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</si>
  <si>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</si>
  <si>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</si>
  <si>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</si>
  <si>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</si>
  <si>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</si>
  <si>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</si>
  <si>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</si>
  <si>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</si>
  <si>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</si>
  <si>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</si>
  <si>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</si>
  <si>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</si>
  <si>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</si>
  <si>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</si>
  <si>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</si>
  <si>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</si>
  <si>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</si>
  <si>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</si>
  <si>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</si>
  <si>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</si>
  <si>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</si>
  <si>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</si>
  <si>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</si>
  <si>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</si>
  <si>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</si>
  <si>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</si>
  <si>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</si>
  <si>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</si>
  <si>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</si>
  <si>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</si>
  <si>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</si>
  <si>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</si>
  <si>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</si>
  <si>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</si>
  <si>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</si>
  <si>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</si>
  <si>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</si>
  <si>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</si>
  <si>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</si>
  <si>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</si>
  <si>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</si>
  <si>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</si>
  <si>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</si>
  <si>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</si>
  <si>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</si>
  <si>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</si>
  <si>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</si>
  <si>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</si>
  <si>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</si>
  <si>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</si>
  <si>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</si>
  <si>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</si>
  <si>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</si>
  <si>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</si>
  <si>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</si>
  <si>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</si>
  <si>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</si>
  <si>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</si>
  <si>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</si>
  <si>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</si>
  <si>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</si>
  <si>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</si>
  <si>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</si>
  <si>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</si>
  <si>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</si>
  <si>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</si>
  <si>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</si>
  <si>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</si>
  <si>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</si>
  <si>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</si>
  <si>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</si>
  <si>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</si>
  <si>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</si>
  <si>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</si>
  <si>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</si>
  <si>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</si>
  <si>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</si>
  <si>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</si>
  <si>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</si>
  <si>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</si>
  <si>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</si>
  <si>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</si>
  <si>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</si>
  <si>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</si>
  <si>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</si>
  <si>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</si>
  <si>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</si>
  <si>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ACTIVO
DEL 1 DE ENERO AL AL 31 DE MARZO DEL 2017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</si>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</sst>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84" activePane="bottomLeft" state="frozen"/>
      <selection pane="bottomLeft" activeCell="D122" sqref="D121:D122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346598422.02999997</v>
      </c>
      <c r="D3" s="3">
        <f>SUM(D4+D43)</f>
        <v>251023996.78999999</v>
      </c>
      <c r="E3" s="3">
        <f>SUM(E4+E43)</f>
        <v>240922430.66</v>
      </c>
      <c r="F3" s="3">
        <f>C3+D3-E3</f>
        <v>356699988.15999997</v>
      </c>
      <c r="G3" s="4">
        <f>F3-C3</f>
        <v>10101566.129999995</v>
      </c>
    </row>
    <row r="4" spans="1:7" x14ac:dyDescent="0.2">
      <c r="A4" s="5">
        <v>1100</v>
      </c>
      <c r="B4" s="6" t="s">
        <v>4</v>
      </c>
      <c r="C4" s="7">
        <f>SUM(C5+C13+C21+C27+C33+C35+C38)</f>
        <v>76750362.620000005</v>
      </c>
      <c r="D4" s="7">
        <f>SUM(D5+D13+D21+D27+D33+D35+D38)</f>
        <v>246216719.69999999</v>
      </c>
      <c r="E4" s="7">
        <f>SUM(E5+E13+E21+E27+E33+E35+E38)</f>
        <v>240340991.03</v>
      </c>
      <c r="F4" s="7">
        <f t="shared" ref="F4:F67" si="0">C4+D4-E4</f>
        <v>82626091.289999992</v>
      </c>
      <c r="G4" s="8">
        <f t="shared" ref="G4:G67" si="1">F4-C4</f>
        <v>5875728.6699999869</v>
      </c>
    </row>
    <row r="5" spans="1:7" x14ac:dyDescent="0.2">
      <c r="A5" s="5">
        <v>1110</v>
      </c>
      <c r="B5" s="6" t="s">
        <v>5</v>
      </c>
      <c r="C5" s="7">
        <f>SUM(C6:C12)</f>
        <v>35648777.269999996</v>
      </c>
      <c r="D5" s="7">
        <f>SUM(D6:D12)</f>
        <v>128081793.69</v>
      </c>
      <c r="E5" s="7">
        <f>SUM(E6:E12)</f>
        <v>122421127.31</v>
      </c>
      <c r="F5" s="7">
        <f t="shared" si="0"/>
        <v>41309443.649999976</v>
      </c>
      <c r="G5" s="8">
        <f t="shared" si="1"/>
        <v>5660666.3799999803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28239580.219999999</v>
      </c>
      <c r="D8" s="10">
        <v>81233964.799999997</v>
      </c>
      <c r="E8" s="10">
        <v>91900100.200000003</v>
      </c>
      <c r="F8" s="10">
        <f t="shared" si="0"/>
        <v>17573444.819999993</v>
      </c>
      <c r="G8" s="11">
        <f t="shared" si="1"/>
        <v>-10666135.400000006</v>
      </c>
    </row>
    <row r="9" spans="1:7" x14ac:dyDescent="0.2">
      <c r="A9" s="9">
        <v>1114</v>
      </c>
      <c r="B9" s="26" t="s">
        <v>9</v>
      </c>
      <c r="C9" s="10">
        <v>7409197.0499999998</v>
      </c>
      <c r="D9" s="10">
        <v>46847828.890000001</v>
      </c>
      <c r="E9" s="10">
        <v>30521027.109999999</v>
      </c>
      <c r="F9" s="10">
        <f t="shared" si="0"/>
        <v>23735998.829999998</v>
      </c>
      <c r="G9" s="11">
        <f t="shared" si="1"/>
        <v>16326801.779999997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35978543.519999996</v>
      </c>
      <c r="D13" s="7">
        <f>SUM(D14:D20)</f>
        <v>116754629.88</v>
      </c>
      <c r="E13" s="7">
        <f>SUM(E14:E20)</f>
        <v>116739821.72</v>
      </c>
      <c r="F13" s="7">
        <f t="shared" si="0"/>
        <v>35993351.679999977</v>
      </c>
      <c r="G13" s="8">
        <f t="shared" si="1"/>
        <v>14808.159999981523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18819187.239999998</v>
      </c>
      <c r="D15" s="10">
        <v>67934</v>
      </c>
      <c r="E15" s="10">
        <v>67934</v>
      </c>
      <c r="F15" s="10">
        <f t="shared" si="0"/>
        <v>18819187.239999998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4000</v>
      </c>
      <c r="D16" s="10">
        <v>150000</v>
      </c>
      <c r="E16" s="10">
        <v>150000</v>
      </c>
      <c r="F16" s="10">
        <f t="shared" si="0"/>
        <v>4000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17131354.449999999</v>
      </c>
      <c r="D17" s="10">
        <v>5386252.1600000001</v>
      </c>
      <c r="E17" s="10">
        <v>5371444</v>
      </c>
      <c r="F17" s="10">
        <f t="shared" si="0"/>
        <v>17146162.609999999</v>
      </c>
      <c r="G17" s="11">
        <f t="shared" si="1"/>
        <v>14808.160000000149</v>
      </c>
    </row>
    <row r="18" spans="1:7" x14ac:dyDescent="0.2">
      <c r="A18" s="9">
        <v>1125</v>
      </c>
      <c r="B18" s="26" t="s">
        <v>94</v>
      </c>
      <c r="C18" s="10">
        <v>24001</v>
      </c>
      <c r="D18" s="10">
        <v>0</v>
      </c>
      <c r="E18" s="10">
        <v>0</v>
      </c>
      <c r="F18" s="10">
        <f t="shared" si="0"/>
        <v>24001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0.83</v>
      </c>
      <c r="D20" s="10">
        <v>111150443.72</v>
      </c>
      <c r="E20" s="10">
        <v>111150443.72</v>
      </c>
      <c r="F20" s="10">
        <f t="shared" si="0"/>
        <v>0.82999999821186066</v>
      </c>
      <c r="G20" s="11">
        <f t="shared" si="1"/>
        <v>-1.7881393032936899E-9</v>
      </c>
    </row>
    <row r="21" spans="1:7" x14ac:dyDescent="0.2">
      <c r="A21" s="5">
        <v>1130</v>
      </c>
      <c r="B21" s="27" t="s">
        <v>19</v>
      </c>
      <c r="C21" s="7">
        <f>SUM(C22:C26)</f>
        <v>2061497.65</v>
      </c>
      <c r="D21" s="7">
        <f>SUM(D22:D26)</f>
        <v>1380296.1300000001</v>
      </c>
      <c r="E21" s="7">
        <f>SUM(E22:E26)</f>
        <v>1180042</v>
      </c>
      <c r="F21" s="7">
        <f t="shared" si="0"/>
        <v>2261751.7800000003</v>
      </c>
      <c r="G21" s="8">
        <f t="shared" si="1"/>
        <v>200254.13000000035</v>
      </c>
    </row>
    <row r="22" spans="1:7" x14ac:dyDescent="0.2">
      <c r="A22" s="9">
        <v>1131</v>
      </c>
      <c r="B22" s="26" t="s">
        <v>20</v>
      </c>
      <c r="C22" s="10">
        <v>81448.009999999995</v>
      </c>
      <c r="D22" s="10">
        <v>0</v>
      </c>
      <c r="E22" s="10">
        <v>0</v>
      </c>
      <c r="F22" s="10">
        <f t="shared" si="0"/>
        <v>81448.009999999995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2698</v>
      </c>
      <c r="D23" s="10">
        <v>234184.82</v>
      </c>
      <c r="E23" s="10">
        <v>234184.82</v>
      </c>
      <c r="F23" s="10">
        <f t="shared" si="0"/>
        <v>2698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1977351.64</v>
      </c>
      <c r="D25" s="10">
        <v>1146111.31</v>
      </c>
      <c r="E25" s="10">
        <v>945857.18</v>
      </c>
      <c r="F25" s="10">
        <f t="shared" si="0"/>
        <v>2177605.77</v>
      </c>
      <c r="G25" s="11">
        <f t="shared" si="1"/>
        <v>200254.13000000012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3061544.18</v>
      </c>
      <c r="D33" s="7">
        <f>SUM(D34)</f>
        <v>0</v>
      </c>
      <c r="E33" s="7">
        <f>SUM(E34)</f>
        <v>0</v>
      </c>
      <c r="F33" s="7">
        <f t="shared" si="0"/>
        <v>3061544.18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3061544.18</v>
      </c>
      <c r="D34" s="13">
        <v>0</v>
      </c>
      <c r="E34" s="13">
        <v>0</v>
      </c>
      <c r="F34" s="13">
        <f t="shared" si="0"/>
        <v>3061544.18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269848059.40999997</v>
      </c>
      <c r="D43" s="7">
        <f>SUM(D44+D49+D55+D63+D72+D78+D84+D91+D97)</f>
        <v>4807277.09</v>
      </c>
      <c r="E43" s="7">
        <f>SUM(E44+E49+E55+E63+E72+E78+E84+E91+E97)</f>
        <v>581439.63</v>
      </c>
      <c r="F43" s="7">
        <f t="shared" si="0"/>
        <v>274073896.86999995</v>
      </c>
      <c r="G43" s="8">
        <f t="shared" si="1"/>
        <v>4225837.4599999785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12936784.84</v>
      </c>
      <c r="D49" s="14">
        <f>SUM(D50:D54)</f>
        <v>0</v>
      </c>
      <c r="E49" s="14">
        <f>SUM(E50:E54)</f>
        <v>0</v>
      </c>
      <c r="F49" s="14">
        <f t="shared" si="0"/>
        <v>12936784.84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12936784.84</v>
      </c>
      <c r="D52" s="13">
        <v>0</v>
      </c>
      <c r="E52" s="13">
        <v>0</v>
      </c>
      <c r="F52" s="13">
        <f t="shared" si="0"/>
        <v>12936784.84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344584371.10000002</v>
      </c>
      <c r="D55" s="14">
        <f>SUM(D56:D62)</f>
        <v>3489484.17</v>
      </c>
      <c r="E55" s="14">
        <f>SUM(E56:E62)</f>
        <v>0</v>
      </c>
      <c r="F55" s="14">
        <f t="shared" si="0"/>
        <v>348073855.27000004</v>
      </c>
      <c r="G55" s="15">
        <f t="shared" si="1"/>
        <v>3489484.1700000167</v>
      </c>
    </row>
    <row r="56" spans="1:7" x14ac:dyDescent="0.2">
      <c r="A56" s="9">
        <v>1231</v>
      </c>
      <c r="B56" s="26" t="s">
        <v>51</v>
      </c>
      <c r="C56" s="10">
        <v>3652418.04</v>
      </c>
      <c r="D56" s="10">
        <v>0</v>
      </c>
      <c r="E56" s="10">
        <v>0</v>
      </c>
      <c r="F56" s="10">
        <f t="shared" si="0"/>
        <v>3652418.04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212827922.71000001</v>
      </c>
      <c r="D58" s="10">
        <v>0</v>
      </c>
      <c r="E58" s="10">
        <v>0</v>
      </c>
      <c r="F58" s="10">
        <f t="shared" si="0"/>
        <v>212827922.71000001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62488909.469999999</v>
      </c>
      <c r="D59" s="10">
        <v>0</v>
      </c>
      <c r="E59" s="10">
        <v>0</v>
      </c>
      <c r="F59" s="10">
        <f t="shared" si="0"/>
        <v>62488909.469999999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65615120.880000003</v>
      </c>
      <c r="D60" s="10">
        <v>3489484.17</v>
      </c>
      <c r="E60" s="10">
        <v>0</v>
      </c>
      <c r="F60" s="10">
        <f t="shared" si="0"/>
        <v>69104605.049999997</v>
      </c>
      <c r="G60" s="11">
        <f t="shared" si="1"/>
        <v>3489484.1699999943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35595712.75</v>
      </c>
      <c r="D63" s="7">
        <f>SUM(D64:D71)</f>
        <v>190758.44</v>
      </c>
      <c r="E63" s="7">
        <f>SUM(E64:E71)</f>
        <v>17922.39</v>
      </c>
      <c r="F63" s="7">
        <f t="shared" si="0"/>
        <v>35768548.799999997</v>
      </c>
      <c r="G63" s="8">
        <f t="shared" si="1"/>
        <v>172836.04999999702</v>
      </c>
    </row>
    <row r="64" spans="1:7" x14ac:dyDescent="0.2">
      <c r="A64" s="9">
        <v>1241</v>
      </c>
      <c r="B64" s="26" t="s">
        <v>59</v>
      </c>
      <c r="C64" s="10">
        <v>3735137.14</v>
      </c>
      <c r="D64" s="10">
        <v>60743.87</v>
      </c>
      <c r="E64" s="10">
        <v>0</v>
      </c>
      <c r="F64" s="10">
        <f t="shared" si="0"/>
        <v>3795881.0100000002</v>
      </c>
      <c r="G64" s="11">
        <f t="shared" si="1"/>
        <v>60743.870000000112</v>
      </c>
    </row>
    <row r="65" spans="1:7" x14ac:dyDescent="0.2">
      <c r="A65" s="9">
        <v>1242</v>
      </c>
      <c r="B65" s="26" t="s">
        <v>60</v>
      </c>
      <c r="C65" s="10">
        <v>175903.18</v>
      </c>
      <c r="D65" s="10">
        <v>29125</v>
      </c>
      <c r="E65" s="10">
        <v>0</v>
      </c>
      <c r="F65" s="10">
        <f t="shared" si="0"/>
        <v>205028.18</v>
      </c>
      <c r="G65" s="11">
        <f t="shared" si="1"/>
        <v>29125</v>
      </c>
    </row>
    <row r="66" spans="1:7" x14ac:dyDescent="0.2">
      <c r="A66" s="9">
        <v>1243</v>
      </c>
      <c r="B66" s="26" t="s">
        <v>61</v>
      </c>
      <c r="C66" s="10">
        <v>481284.11</v>
      </c>
      <c r="D66" s="10">
        <v>0</v>
      </c>
      <c r="E66" s="10">
        <v>0</v>
      </c>
      <c r="F66" s="10">
        <f t="shared" si="0"/>
        <v>481284.11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6549336.9800000004</v>
      </c>
      <c r="D67" s="10">
        <v>0</v>
      </c>
      <c r="E67" s="10">
        <v>0</v>
      </c>
      <c r="F67" s="10">
        <f t="shared" si="0"/>
        <v>6549336.9800000004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24651251.34</v>
      </c>
      <c r="D69" s="10">
        <v>100889.57</v>
      </c>
      <c r="E69" s="10">
        <v>17922.39</v>
      </c>
      <c r="F69" s="10">
        <f t="shared" si="2"/>
        <v>24734218.52</v>
      </c>
      <c r="G69" s="11">
        <f t="shared" si="3"/>
        <v>82967.179999999702</v>
      </c>
    </row>
    <row r="70" spans="1:7" x14ac:dyDescent="0.2">
      <c r="A70" s="9">
        <v>1247</v>
      </c>
      <c r="B70" s="26" t="s">
        <v>65</v>
      </c>
      <c r="C70" s="10">
        <v>2800</v>
      </c>
      <c r="D70" s="10">
        <v>0</v>
      </c>
      <c r="E70" s="10">
        <v>0</v>
      </c>
      <c r="F70" s="10">
        <f t="shared" si="2"/>
        <v>2800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704258.02</v>
      </c>
      <c r="D72" s="7">
        <f>SUM(D73:D77)</f>
        <v>0</v>
      </c>
      <c r="E72" s="7">
        <f>SUM(E73:E77)</f>
        <v>0</v>
      </c>
      <c r="F72" s="7">
        <f t="shared" si="2"/>
        <v>704258.02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540456.94999999995</v>
      </c>
      <c r="D73" s="10">
        <v>0</v>
      </c>
      <c r="E73" s="10">
        <v>0</v>
      </c>
      <c r="F73" s="10">
        <f t="shared" si="2"/>
        <v>540456.94999999995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163801.07</v>
      </c>
      <c r="D76" s="13">
        <v>0</v>
      </c>
      <c r="E76" s="13">
        <v>0</v>
      </c>
      <c r="F76" s="13">
        <f t="shared" si="2"/>
        <v>163801.07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-131156815.58000001</v>
      </c>
      <c r="D78" s="7">
        <f>SUM(D79:D83)</f>
        <v>0</v>
      </c>
      <c r="E78" s="7">
        <f>SUM(E79:E83)</f>
        <v>0</v>
      </c>
      <c r="F78" s="7">
        <f t="shared" si="2"/>
        <v>-131156815.58000001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-113624554.8</v>
      </c>
      <c r="D79" s="13">
        <v>0</v>
      </c>
      <c r="E79" s="13">
        <v>0</v>
      </c>
      <c r="F79" s="13">
        <f t="shared" si="2"/>
        <v>-113624554.8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-15699127.51</v>
      </c>
      <c r="D80" s="13">
        <v>0</v>
      </c>
      <c r="E80" s="13">
        <v>0</v>
      </c>
      <c r="F80" s="13">
        <f t="shared" si="2"/>
        <v>-15699127.51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-1746108.04</v>
      </c>
      <c r="D81" s="13">
        <v>0</v>
      </c>
      <c r="E81" s="13">
        <v>0</v>
      </c>
      <c r="F81" s="13">
        <f t="shared" si="2"/>
        <v>-1746108.04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-87025.23</v>
      </c>
      <c r="D83" s="13">
        <v>0</v>
      </c>
      <c r="E83" s="13">
        <v>0</v>
      </c>
      <c r="F83" s="13">
        <f t="shared" si="2"/>
        <v>-87025.23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7183748.2800000003</v>
      </c>
      <c r="D84" s="7">
        <f>SUM(D85:D90)</f>
        <v>1127034.48</v>
      </c>
      <c r="E84" s="7">
        <f>SUM(E85:E90)</f>
        <v>563517.24</v>
      </c>
      <c r="F84" s="7">
        <f t="shared" si="2"/>
        <v>7747265.5199999996</v>
      </c>
      <c r="G84" s="8">
        <f t="shared" si="3"/>
        <v>563517.23999999929</v>
      </c>
    </row>
    <row r="85" spans="1:7" x14ac:dyDescent="0.2">
      <c r="A85" s="9">
        <v>1271</v>
      </c>
      <c r="B85" s="26" t="s">
        <v>78</v>
      </c>
      <c r="C85" s="13">
        <v>3612934.31</v>
      </c>
      <c r="D85" s="13">
        <v>1127034.48</v>
      </c>
      <c r="E85" s="13">
        <v>563517.24</v>
      </c>
      <c r="F85" s="13">
        <f t="shared" si="2"/>
        <v>4176451.55</v>
      </c>
      <c r="G85" s="12">
        <f t="shared" si="3"/>
        <v>563517.23999999976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3570813.97</v>
      </c>
      <c r="D90" s="10">
        <v>0</v>
      </c>
      <c r="E90" s="10">
        <v>0</v>
      </c>
      <c r="F90" s="10">
        <f t="shared" si="2"/>
        <v>3570813.97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33.7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2014-02-09T04:04:15Z</dcterms:created>
  <dcterms:modified xsi:type="dcterms:W3CDTF">2017-04-26T01:31:57Z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