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H14" i="4" l="1"/>
  <c r="I14" i="4"/>
  <c r="H13" i="4"/>
  <c r="I13" i="4"/>
  <c r="E18" i="4"/>
  <c r="E13" i="4"/>
  <c r="E14" i="4"/>
  <c r="E15" i="4"/>
  <c r="E16" i="4"/>
  <c r="E17" i="4"/>
  <c r="G3" i="4" l="1"/>
  <c r="F3" i="4"/>
  <c r="D3" i="4"/>
  <c r="C3" i="4"/>
  <c r="I19" i="3" l="1"/>
  <c r="I17" i="3"/>
  <c r="I15" i="3"/>
  <c r="I13" i="3"/>
  <c r="I10" i="3"/>
  <c r="I6" i="3"/>
  <c r="I5" i="3"/>
  <c r="I20" i="3"/>
  <c r="H19" i="3"/>
  <c r="H18" i="3"/>
  <c r="I18" i="3" s="1"/>
  <c r="H17" i="3"/>
  <c r="H15" i="3"/>
  <c r="H14" i="3"/>
  <c r="I14" i="3" s="1"/>
  <c r="H13" i="3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H5" i="3"/>
  <c r="G20" i="3"/>
  <c r="H20" i="3" s="1"/>
  <c r="G16" i="3"/>
  <c r="G4" i="3"/>
  <c r="F20" i="3"/>
  <c r="F16" i="3"/>
  <c r="F4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0" i="4"/>
  <c r="I6" i="4"/>
  <c r="I5" i="4"/>
  <c r="I4" i="4"/>
  <c r="H12" i="4"/>
  <c r="I12" i="4" s="1"/>
  <c r="H11" i="4"/>
  <c r="I11" i="4" s="1"/>
  <c r="H10" i="4"/>
  <c r="H9" i="4"/>
  <c r="I9" i="4" s="1"/>
  <c r="H8" i="4"/>
  <c r="I8" i="4" s="1"/>
  <c r="H7" i="4"/>
  <c r="I7" i="4" s="1"/>
  <c r="H6" i="4"/>
  <c r="H5" i="4"/>
  <c r="H4" i="4"/>
  <c r="H3" i="4"/>
  <c r="I3" i="4" s="1"/>
  <c r="E12" i="4"/>
  <c r="E11" i="4"/>
  <c r="E10" i="4"/>
  <c r="E9" i="4"/>
  <c r="E8" i="4"/>
  <c r="E7" i="4"/>
  <c r="E6" i="4"/>
  <c r="E5" i="4"/>
  <c r="E4" i="4"/>
  <c r="H16" i="3" l="1"/>
  <c r="G3" i="3"/>
  <c r="H3" i="3" s="1"/>
  <c r="I3" i="3" s="1"/>
  <c r="D3" i="3"/>
  <c r="I16" i="3"/>
  <c r="F3" i="3"/>
  <c r="E4" i="3"/>
  <c r="E3" i="3" s="1"/>
  <c r="H4" i="3"/>
  <c r="I4" i="3" s="1"/>
  <c r="E3" i="4"/>
</calcChain>
</file>

<file path=xl/sharedStrings.xml><?xml version="1.0" encoding="utf-8"?>
<sst xmlns="http://schemas.openxmlformats.org/spreadsheetml/2006/main" count="204" uniqueCount="126">
  <si>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</si>
  <si>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</si>
  <si>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</si>
  <si>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</si>
  <si>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</si>
  <si>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</si>
  <si>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</si>
  <si>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</si>
  <si>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</si>
  <si>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</si>
  <si>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</si>
  <si>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</si>
  <si>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</si>
  <si>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</si>
  <si>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</si>
  <si>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</si>
  <si>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</si>
  <si>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</si>
  <si>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</si>
  <si>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</si>
  <si>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</si>
  <si>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</si>
  <si>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</si>
  <si>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</si>
  <si>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</si>
  <si>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</si>
  <si>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</si>
  <si>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</si>
  <si>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</si>
  <si>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</si>
  <si>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</si>
  <si>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</si>
  <si>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</si>
  <si>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</si>
  <si>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</si>
  <si>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</si>
  <si>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</si>
  <si>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</si>
  <si>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</si>
  <si>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</si>
  <si>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</si>
  <si>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</si>
  <si>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</si>
  <si>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</si>
  <si>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</si>
  <si>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</si>
  <si>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</si>
  <si>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</si>
  <si>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</si>
  <si>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</si>
  <si>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</si>
  <si>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INGRESOS PROPIOS</t>
  </si>
  <si>
    <t>1.1.4</t>
  </si>
  <si>
    <t xml:space="preserve"> Derechos, productos y aprovechamie</t>
  </si>
  <si>
    <t xml:space="preserve"> Derechos por prestación de servicios</t>
  </si>
  <si>
    <t>1.1.6</t>
  </si>
  <si>
    <t>1.1.8</t>
  </si>
  <si>
    <t>SERVICIO MEDIDO USO DOMESTICO 0%</t>
  </si>
  <si>
    <t>REZAGO USO DOMESTICO 0%</t>
  </si>
  <si>
    <t>SERVICIO MEDIDO COMERCIAL  16%</t>
  </si>
  <si>
    <t>REZAGO  SERV MEDIDO 16%</t>
  </si>
  <si>
    <t>SERVICIO MEDIDO INDUSTRIAL</t>
  </si>
  <si>
    <t>SERVICIO MEDIDO MIXTO Y OTROS</t>
  </si>
  <si>
    <t>CUOTA FIJA DOMESTICO</t>
  </si>
  <si>
    <t>SERVICIO DE ALCANTARILLADO 0%</t>
  </si>
  <si>
    <t>REZAGO ALCANTARILLADO 0%</t>
  </si>
  <si>
    <t>SERVICIO DE ALCANTARILLADO 16%</t>
  </si>
  <si>
    <t>REZAGO ALCANTARILLADO 16%</t>
  </si>
  <si>
    <t>TRATAMIENTO AGUA RESIDUAL 0%</t>
  </si>
  <si>
    <t>REZAGO TRATAMIENTO AGUA RESIDUAL 0%</t>
  </si>
  <si>
    <t>TRATAMIENTO AGUA RESIDUAL 16%</t>
  </si>
  <si>
    <t>REZAGO TRATAMIENTO AGUA RESIDUAL 16%</t>
  </si>
  <si>
    <t>LIMPIEZA CON CAMION HIDRONEUMATICO</t>
  </si>
  <si>
    <t>CONTRATOS AGUA POTABLE</t>
  </si>
  <si>
    <t>CONTRATOS DESCARGA DRENAJE</t>
  </si>
  <si>
    <t>MATERIAL PARA CONEXIÓN</t>
  </si>
  <si>
    <t>CONEXIÓN ALCANTARILLADO</t>
  </si>
  <si>
    <t>COOPERACION POR AMPLIACION</t>
  </si>
  <si>
    <t>MEDIDORES DE AGUA POTABLE</t>
  </si>
  <si>
    <t>SACAR MEDIDORES A LA CALLE</t>
  </si>
  <si>
    <t>INSTALACIÓN DE DESCARGAS RESIDUALES</t>
  </si>
  <si>
    <t>CONSTANCIA DE NO ADEUDO</t>
  </si>
  <si>
    <t>CAMBIO DE TITULAR</t>
  </si>
  <si>
    <t>DUPLICADO DE RECIBO NOTIFICADO</t>
  </si>
  <si>
    <t>SUSPENSION VOLUNTARIA DE TOMA</t>
  </si>
  <si>
    <t>RECONEXION DE TOMA DE AGUA EN LINEA</t>
  </si>
  <si>
    <t>RECONEXION DE DRENAJE</t>
  </si>
  <si>
    <t>DESASOLVES DOMICILIARIOS</t>
  </si>
  <si>
    <t>CARTA DE FACTIBILIDAD</t>
  </si>
  <si>
    <t>REVISION DE PROYECTOS</t>
  </si>
  <si>
    <t>DERECHOS INCORPORACIÓN FRACCIONAMIENTOS (FACTIBILI</t>
  </si>
  <si>
    <t>OTROS SERVICIOS A INCORPORACIONES</t>
  </si>
  <si>
    <t>VENTA DE AGUA  TRATADA</t>
  </si>
  <si>
    <t>OTROS DERECHOS</t>
  </si>
  <si>
    <t>USO DRENAJE EMPRESAS POZO PROPIO</t>
  </si>
  <si>
    <t>AGUA PARA CONSTRUCCION</t>
  </si>
  <si>
    <t>ANALISIS DE AGUA RESIDUAL Y MULTAS MAX PER</t>
  </si>
  <si>
    <t>SOUAC VENTA DE MATERIAL</t>
  </si>
  <si>
    <t>AGUA PARA PIPAS SIN TRANSPORTE</t>
  </si>
  <si>
    <t>HIPOCLORITO</t>
  </si>
  <si>
    <t>TRATAMIENTO DE DESCARGA</t>
  </si>
  <si>
    <t>CUOTA FIJA COMERCIAL</t>
  </si>
  <si>
    <t>CUOTA FIJA INDUSTRIAL</t>
  </si>
  <si>
    <t>COUTA FIJA OTROS</t>
  </si>
  <si>
    <t>MULTAS</t>
  </si>
  <si>
    <t>OTROS PRODUCTOS QUE GENERAN INGRESOS CORRIENTES</t>
  </si>
  <si>
    <t>Ventas de bienes y servicios</t>
  </si>
  <si>
    <t>INGRESOS POR VENTA DE BIENES Y SERVICIOS DE ORGANI</t>
  </si>
  <si>
    <t>Transferencias corrientes</t>
  </si>
  <si>
    <t>APORTACIONES MUNICIPALES</t>
  </si>
  <si>
    <t>CONVENIOS VARIOS</t>
  </si>
  <si>
    <t>AYUDAS SOCIALES</t>
  </si>
  <si>
    <t>RECUPERACIÓN  DE IVA</t>
  </si>
  <si>
    <t>CONVENIOS PRODDER</t>
  </si>
  <si>
    <t>CONVENIOS CEAG</t>
  </si>
  <si>
    <t>Financiamiento Interno</t>
  </si>
  <si>
    <t>No comprendidos en las</t>
  </si>
  <si>
    <t>Ingresos por ventas de bienes y servicios</t>
  </si>
  <si>
    <t>Participaciones y aportaciones</t>
  </si>
  <si>
    <t>Transferencias, asignaciones, subsidios</t>
  </si>
  <si>
    <t>Ingresos derivados de Financiamiento</t>
  </si>
  <si>
    <t xml:space="preserve">
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
DEL 1 DE ENERO AL AL 31 DE MARZO DEL 2017</t>
  </si>
  <si>
    <t xml:space="preserve">
ESISTEMA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POR RUBRO
DEL 1 DE ENERO AL AL 31 DE MARZO DEL 2017</t>
  </si>
  <si>
    <t>DIRECTORA ADMINISTRATIVA
LIC. MA. DE LOS ANGELES PEREZ FLORES</t>
  </si>
  <si>
    <t>DIRECTOR GENERAL
LIC. FERNANDO GARCIA CHAVEZ</t>
  </si>
  <si>
    <t xml:space="preserve">
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POR FUENTE DE FINANCIAMIENTO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</si>
</sst>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8" applyFont="1" applyFill="1" applyBorder="1" applyAlignment="1" applyProtection="1">
      <alignment horizontal="left" vertical="top" wrapText="1" indent="1"/>
      <protection locked="0"/>
    </xf>
    <xf numFmtId="0" fontId="0" fillId="0" borderId="4" xfId="8" applyFont="1" applyFill="1" applyBorder="1" applyAlignment="1" applyProtection="1">
      <alignment vertical="top"/>
      <protection locked="0"/>
    </xf>
    <xf numFmtId="0" fontId="11" fillId="0" borderId="0" xfId="0" applyFont="1"/>
    <xf numFmtId="0" fontId="11" fillId="0" borderId="0" xfId="0" applyFont="1" applyAlignment="1">
      <alignment horizontal="left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pane ySplit="2" topLeftCell="A48" activePane="bottomLeft" state="frozen"/>
      <selection activeCell="H25" sqref="H25"/>
      <selection pane="bottomLeft" activeCell="F78" sqref="F78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67.5" customHeight="1" x14ac:dyDescent="0.2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24.95" customHeight="1" x14ac:dyDescent="0.2">
      <c r="A2" s="28" t="s">
        <v>3</v>
      </c>
      <c r="B2" s="28" t="s">
        <v>2</v>
      </c>
      <c r="C2" s="28" t="s">
        <v>1</v>
      </c>
      <c r="D2" s="28" t="s">
        <v>0</v>
      </c>
      <c r="E2" s="29" t="s">
        <v>5</v>
      </c>
      <c r="F2" s="29" t="s">
        <v>27</v>
      </c>
      <c r="G2" s="29" t="s">
        <v>6</v>
      </c>
      <c r="H2" s="29" t="s">
        <v>7</v>
      </c>
      <c r="I2" s="29" t="s">
        <v>9</v>
      </c>
      <c r="J2" s="29" t="s">
        <v>10</v>
      </c>
      <c r="K2" s="29" t="s">
        <v>8</v>
      </c>
    </row>
    <row r="3" spans="1:11" s="3" customFormat="1" x14ac:dyDescent="0.2">
      <c r="A3" s="11"/>
      <c r="B3" s="10"/>
      <c r="C3" s="10"/>
      <c r="D3" s="17"/>
      <c r="E3" s="5">
        <v>116395338</v>
      </c>
      <c r="F3" s="5">
        <v>0</v>
      </c>
      <c r="G3" s="5">
        <v>116395338</v>
      </c>
      <c r="H3" s="5">
        <v>32976481.629999999</v>
      </c>
      <c r="I3" s="5">
        <v>32976481.629999999</v>
      </c>
      <c r="J3" s="5">
        <v>-83418856.370000005</v>
      </c>
      <c r="K3" s="14">
        <v>0</v>
      </c>
    </row>
    <row r="4" spans="1:11" x14ac:dyDescent="0.2">
      <c r="A4" s="59">
        <v>4</v>
      </c>
      <c r="B4" s="59"/>
      <c r="C4" s="59"/>
      <c r="D4" s="7" t="s">
        <v>51</v>
      </c>
      <c r="E4" s="4">
        <v>116395338</v>
      </c>
      <c r="F4" s="4">
        <v>0</v>
      </c>
      <c r="G4" s="4">
        <v>116395338</v>
      </c>
      <c r="H4" s="4">
        <v>32976481.629999999</v>
      </c>
      <c r="I4" s="4">
        <v>32976481.629999999</v>
      </c>
      <c r="J4" s="4">
        <v>-83418856.370000005</v>
      </c>
      <c r="K4" s="15">
        <v>0</v>
      </c>
    </row>
    <row r="5" spans="1:11" x14ac:dyDescent="0.2">
      <c r="A5" s="59">
        <v>4</v>
      </c>
      <c r="B5" s="59" t="s">
        <v>52</v>
      </c>
      <c r="C5" s="59"/>
      <c r="D5" s="60" t="s">
        <v>53</v>
      </c>
      <c r="E5" s="4">
        <v>92395338</v>
      </c>
      <c r="F5" s="4">
        <v>0</v>
      </c>
      <c r="G5" s="4">
        <v>92395338</v>
      </c>
      <c r="H5" s="4">
        <v>29305003.399999999</v>
      </c>
      <c r="I5" s="4">
        <v>29305003.399999999</v>
      </c>
      <c r="J5" s="4">
        <v>-63090334.600000001</v>
      </c>
      <c r="K5" s="15">
        <v>0</v>
      </c>
    </row>
    <row r="6" spans="1:11" x14ac:dyDescent="0.2">
      <c r="A6" s="59">
        <v>4</v>
      </c>
      <c r="B6" s="59" t="s">
        <v>52</v>
      </c>
      <c r="C6" s="59">
        <v>43</v>
      </c>
      <c r="D6" s="60" t="s">
        <v>54</v>
      </c>
      <c r="E6" s="4">
        <v>92175338</v>
      </c>
      <c r="F6" s="4">
        <v>0</v>
      </c>
      <c r="G6" s="4">
        <v>92175338</v>
      </c>
      <c r="H6" s="4">
        <v>28987171.23</v>
      </c>
      <c r="I6" s="4">
        <v>28987171.23</v>
      </c>
      <c r="J6" s="4">
        <v>-63188166.770000003</v>
      </c>
      <c r="K6" s="15">
        <v>0</v>
      </c>
    </row>
    <row r="7" spans="1:11" x14ac:dyDescent="0.2">
      <c r="C7" s="59">
        <v>438101</v>
      </c>
      <c r="D7" s="8" t="s">
        <v>57</v>
      </c>
      <c r="E7" s="4">
        <v>32594053.879999999</v>
      </c>
      <c r="F7" s="4">
        <v>0</v>
      </c>
      <c r="G7" s="4">
        <v>32594053.879999999</v>
      </c>
      <c r="H7" s="4">
        <v>9860597.1600000001</v>
      </c>
      <c r="I7" s="4">
        <v>9860597.1600000001</v>
      </c>
      <c r="J7" s="4">
        <v>-22733456.719999999</v>
      </c>
      <c r="K7" s="15">
        <v>0</v>
      </c>
    </row>
    <row r="8" spans="1:11" x14ac:dyDescent="0.2">
      <c r="C8" s="59">
        <v>438102</v>
      </c>
      <c r="D8" s="8" t="s">
        <v>58</v>
      </c>
      <c r="E8" s="4">
        <v>14643705.15</v>
      </c>
      <c r="F8" s="4">
        <v>0</v>
      </c>
      <c r="G8" s="4">
        <v>14643705.15</v>
      </c>
      <c r="H8" s="4">
        <v>4027985.98</v>
      </c>
      <c r="I8" s="4">
        <v>4027985.98</v>
      </c>
      <c r="J8" s="4">
        <v>-10615719.17</v>
      </c>
      <c r="K8" s="15">
        <v>0</v>
      </c>
    </row>
    <row r="9" spans="1:11" x14ac:dyDescent="0.2">
      <c r="C9" s="59">
        <v>438103</v>
      </c>
      <c r="D9" s="8" t="s">
        <v>59</v>
      </c>
      <c r="E9" s="4">
        <v>9911320.0500000007</v>
      </c>
      <c r="F9" s="4">
        <v>0</v>
      </c>
      <c r="G9" s="4">
        <v>9911320.0500000007</v>
      </c>
      <c r="H9" s="4">
        <v>4435849.53</v>
      </c>
      <c r="I9" s="4">
        <v>4435849.53</v>
      </c>
      <c r="J9" s="4">
        <v>-5475470.5199999996</v>
      </c>
      <c r="K9" s="15">
        <v>0</v>
      </c>
    </row>
    <row r="10" spans="1:11" x14ac:dyDescent="0.2">
      <c r="C10" s="59">
        <v>438104</v>
      </c>
      <c r="D10" s="8" t="s">
        <v>60</v>
      </c>
      <c r="E10" s="4">
        <v>2324877.4900000002</v>
      </c>
      <c r="F10" s="4">
        <v>0</v>
      </c>
      <c r="G10" s="4">
        <v>2324877.4900000002</v>
      </c>
      <c r="H10" s="4">
        <v>1412617.55</v>
      </c>
      <c r="I10" s="4">
        <v>1412617.55</v>
      </c>
      <c r="J10" s="4">
        <v>-912259.94</v>
      </c>
      <c r="K10" s="15">
        <v>0</v>
      </c>
    </row>
    <row r="11" spans="1:11" x14ac:dyDescent="0.2">
      <c r="C11" s="59">
        <v>438105</v>
      </c>
      <c r="D11" s="8" t="s">
        <v>61</v>
      </c>
      <c r="E11" s="4">
        <v>1469827.95</v>
      </c>
      <c r="F11" s="4">
        <v>0</v>
      </c>
      <c r="G11" s="4">
        <v>1469827.95</v>
      </c>
      <c r="H11" s="4">
        <v>0</v>
      </c>
      <c r="I11" s="4">
        <v>0</v>
      </c>
      <c r="J11" s="4">
        <v>-1469827.95</v>
      </c>
      <c r="K11" s="15">
        <v>0</v>
      </c>
    </row>
    <row r="12" spans="1:11" x14ac:dyDescent="0.2">
      <c r="C12" s="59">
        <v>438106</v>
      </c>
      <c r="D12" s="8" t="s">
        <v>62</v>
      </c>
      <c r="E12" s="4">
        <v>2508674.06</v>
      </c>
      <c r="F12" s="4">
        <v>0</v>
      </c>
      <c r="G12" s="4">
        <v>2508674.06</v>
      </c>
      <c r="H12" s="4">
        <v>0</v>
      </c>
      <c r="I12" s="4">
        <v>0</v>
      </c>
      <c r="J12" s="4">
        <v>-2508674.06</v>
      </c>
      <c r="K12" s="15">
        <v>0</v>
      </c>
    </row>
    <row r="13" spans="1:11" x14ac:dyDescent="0.2">
      <c r="C13" s="59">
        <v>438107</v>
      </c>
      <c r="D13" s="8" t="s">
        <v>63</v>
      </c>
      <c r="E13" s="4">
        <v>175891.28</v>
      </c>
      <c r="F13" s="4">
        <v>0</v>
      </c>
      <c r="G13" s="4">
        <v>175891.28</v>
      </c>
      <c r="H13" s="4">
        <v>0</v>
      </c>
      <c r="I13" s="4">
        <v>0</v>
      </c>
      <c r="J13" s="4">
        <v>-175891.28</v>
      </c>
      <c r="K13" s="15">
        <v>0</v>
      </c>
    </row>
    <row r="14" spans="1:11" x14ac:dyDescent="0.2">
      <c r="C14" s="59">
        <v>438112</v>
      </c>
      <c r="D14" s="8" t="s">
        <v>64</v>
      </c>
      <c r="E14" s="4">
        <v>3428828.64</v>
      </c>
      <c r="F14" s="4">
        <v>0</v>
      </c>
      <c r="G14" s="4">
        <v>3428828.64</v>
      </c>
      <c r="H14" s="4">
        <v>1173294.92</v>
      </c>
      <c r="I14" s="4">
        <v>1173294.92</v>
      </c>
      <c r="J14" s="4">
        <v>-2255533.7200000002</v>
      </c>
      <c r="K14" s="15">
        <v>0</v>
      </c>
    </row>
    <row r="15" spans="1:11" x14ac:dyDescent="0.2">
      <c r="C15" s="59">
        <v>438113</v>
      </c>
      <c r="D15" s="8" t="s">
        <v>65</v>
      </c>
      <c r="E15" s="4">
        <v>1737592.49</v>
      </c>
      <c r="F15" s="4">
        <v>0</v>
      </c>
      <c r="G15" s="4">
        <v>1737592.49</v>
      </c>
      <c r="H15" s="4">
        <v>483953.89</v>
      </c>
      <c r="I15" s="4">
        <v>483953.89</v>
      </c>
      <c r="J15" s="4">
        <v>-1253638.6000000001</v>
      </c>
      <c r="K15" s="15">
        <v>0</v>
      </c>
    </row>
    <row r="16" spans="1:11" x14ac:dyDescent="0.2">
      <c r="C16" s="59">
        <v>438114</v>
      </c>
      <c r="D16" s="8" t="s">
        <v>66</v>
      </c>
      <c r="E16" s="4">
        <v>2017276.13</v>
      </c>
      <c r="F16" s="4">
        <v>0</v>
      </c>
      <c r="G16" s="4">
        <v>2017276.13</v>
      </c>
      <c r="H16" s="4">
        <v>555796.93999999994</v>
      </c>
      <c r="I16" s="4">
        <v>555796.93999999994</v>
      </c>
      <c r="J16" s="4">
        <v>-1461479.19</v>
      </c>
      <c r="K16" s="15">
        <v>0</v>
      </c>
    </row>
    <row r="17" spans="1:11" x14ac:dyDescent="0.2">
      <c r="C17" s="59">
        <v>438115</v>
      </c>
      <c r="D17" s="8" t="s">
        <v>67</v>
      </c>
      <c r="E17" s="4">
        <v>542369.87</v>
      </c>
      <c r="F17" s="4">
        <v>0</v>
      </c>
      <c r="G17" s="4">
        <v>542369.87</v>
      </c>
      <c r="H17" s="4">
        <v>182513.89</v>
      </c>
      <c r="I17" s="4">
        <v>182513.89</v>
      </c>
      <c r="J17" s="4">
        <v>-359855.98</v>
      </c>
      <c r="K17" s="15">
        <v>0</v>
      </c>
    </row>
    <row r="18" spans="1:11" x14ac:dyDescent="0.2">
      <c r="C18" s="59">
        <v>438116</v>
      </c>
      <c r="D18" s="8" t="s">
        <v>68</v>
      </c>
      <c r="E18" s="4">
        <v>4034105.72</v>
      </c>
      <c r="F18" s="4">
        <v>0</v>
      </c>
      <c r="G18" s="4">
        <v>4034105.72</v>
      </c>
      <c r="H18" s="4">
        <v>1452316.71</v>
      </c>
      <c r="I18" s="4">
        <v>1452316.71</v>
      </c>
      <c r="J18" s="4">
        <v>-2581789.0099999998</v>
      </c>
      <c r="K18" s="15">
        <v>0</v>
      </c>
    </row>
    <row r="19" spans="1:11" x14ac:dyDescent="0.2">
      <c r="C19" s="59">
        <v>438117</v>
      </c>
      <c r="D19" s="8" t="s">
        <v>69</v>
      </c>
      <c r="E19" s="4">
        <v>2110987.85</v>
      </c>
      <c r="F19" s="4">
        <v>0</v>
      </c>
      <c r="G19" s="4">
        <v>2110987.85</v>
      </c>
      <c r="H19" s="4">
        <v>626156.88</v>
      </c>
      <c r="I19" s="4">
        <v>626156.88</v>
      </c>
      <c r="J19" s="4">
        <v>-1484830.97</v>
      </c>
      <c r="K19" s="15">
        <v>0</v>
      </c>
    </row>
    <row r="20" spans="1:11" x14ac:dyDescent="0.2">
      <c r="C20" s="59">
        <v>438118</v>
      </c>
      <c r="D20" s="8" t="s">
        <v>70</v>
      </c>
      <c r="E20" s="4">
        <v>2434900.6800000002</v>
      </c>
      <c r="F20" s="4">
        <v>0</v>
      </c>
      <c r="G20" s="4">
        <v>2434900.6800000002</v>
      </c>
      <c r="H20" s="4">
        <v>692638.83</v>
      </c>
      <c r="I20" s="4">
        <v>692638.83</v>
      </c>
      <c r="J20" s="4">
        <v>-1742261.85</v>
      </c>
      <c r="K20" s="15">
        <v>0</v>
      </c>
    </row>
    <row r="21" spans="1:11" x14ac:dyDescent="0.2">
      <c r="C21" s="59">
        <v>438119</v>
      </c>
      <c r="D21" s="8" t="s">
        <v>71</v>
      </c>
      <c r="E21" s="4">
        <v>674664.59</v>
      </c>
      <c r="F21" s="4">
        <v>0</v>
      </c>
      <c r="G21" s="4">
        <v>674664.59</v>
      </c>
      <c r="H21" s="4">
        <v>218736.48</v>
      </c>
      <c r="I21" s="4">
        <v>218736.48</v>
      </c>
      <c r="J21" s="4">
        <v>-455928.11</v>
      </c>
      <c r="K21" s="15">
        <v>0</v>
      </c>
    </row>
    <row r="22" spans="1:11" x14ac:dyDescent="0.2">
      <c r="C22" s="59">
        <v>438120</v>
      </c>
      <c r="D22" s="8" t="s">
        <v>72</v>
      </c>
      <c r="E22" s="4">
        <v>14513.18</v>
      </c>
      <c r="F22" s="4">
        <v>0</v>
      </c>
      <c r="G22" s="4">
        <v>14513.18</v>
      </c>
      <c r="H22" s="4">
        <v>5518.72</v>
      </c>
      <c r="I22" s="4">
        <v>5518.72</v>
      </c>
      <c r="J22" s="4">
        <v>-8994.4599999999991</v>
      </c>
      <c r="K22" s="15">
        <v>0</v>
      </c>
    </row>
    <row r="23" spans="1:11" x14ac:dyDescent="0.2">
      <c r="A23" s="61"/>
      <c r="B23" s="61"/>
      <c r="C23" s="59">
        <v>438121</v>
      </c>
      <c r="D23" s="8" t="s">
        <v>73</v>
      </c>
      <c r="E23" s="4">
        <v>236717.17</v>
      </c>
      <c r="F23" s="4">
        <v>0</v>
      </c>
      <c r="G23" s="4">
        <v>236717.17</v>
      </c>
      <c r="H23" s="4">
        <v>67902.3</v>
      </c>
      <c r="I23" s="4">
        <v>67902.3</v>
      </c>
      <c r="J23" s="4">
        <v>-168814.87</v>
      </c>
      <c r="K23" s="15">
        <v>0</v>
      </c>
    </row>
    <row r="24" spans="1:11" x14ac:dyDescent="0.2">
      <c r="A24" s="61"/>
      <c r="B24" s="61"/>
      <c r="C24" s="59">
        <v>438122</v>
      </c>
      <c r="D24" s="8" t="s">
        <v>74</v>
      </c>
      <c r="E24" s="4">
        <v>164498.28</v>
      </c>
      <c r="F24" s="4">
        <v>0</v>
      </c>
      <c r="G24" s="4">
        <v>164498.28</v>
      </c>
      <c r="H24" s="4">
        <v>44595.9</v>
      </c>
      <c r="I24" s="4">
        <v>44595.9</v>
      </c>
      <c r="J24" s="4">
        <v>-119902.38</v>
      </c>
      <c r="K24" s="15">
        <v>0</v>
      </c>
    </row>
    <row r="25" spans="1:11" x14ac:dyDescent="0.2">
      <c r="A25" s="59"/>
      <c r="B25" s="59"/>
      <c r="C25" s="59">
        <v>438124</v>
      </c>
      <c r="D25" s="8" t="s">
        <v>75</v>
      </c>
      <c r="E25" s="4">
        <v>241145.76</v>
      </c>
      <c r="F25" s="4">
        <v>0</v>
      </c>
      <c r="G25" s="4">
        <v>241145.76</v>
      </c>
      <c r="H25" s="4">
        <v>171126.68</v>
      </c>
      <c r="I25" s="4">
        <v>171126.68</v>
      </c>
      <c r="J25" s="4">
        <v>-70019.08</v>
      </c>
      <c r="K25" s="15">
        <v>0</v>
      </c>
    </row>
    <row r="26" spans="1:11" x14ac:dyDescent="0.2">
      <c r="A26" s="59"/>
      <c r="B26" s="59"/>
      <c r="C26" s="59">
        <v>438125</v>
      </c>
      <c r="D26" s="8" t="s">
        <v>76</v>
      </c>
      <c r="E26" s="4">
        <v>2000.06</v>
      </c>
      <c r="F26" s="4">
        <v>0</v>
      </c>
      <c r="G26" s="4">
        <v>2000.06</v>
      </c>
      <c r="H26" s="4">
        <v>0</v>
      </c>
      <c r="I26" s="4">
        <v>0</v>
      </c>
      <c r="J26" s="4">
        <v>-2000.06</v>
      </c>
      <c r="K26" s="15">
        <v>0</v>
      </c>
    </row>
    <row r="27" spans="1:11" x14ac:dyDescent="0.2">
      <c r="A27" s="59"/>
      <c r="B27" s="59"/>
      <c r="C27" s="59">
        <v>438126</v>
      </c>
      <c r="D27" s="61" t="s">
        <v>77</v>
      </c>
      <c r="E27" s="4">
        <v>2000</v>
      </c>
      <c r="F27" s="4">
        <v>0</v>
      </c>
      <c r="G27" s="4">
        <v>2000</v>
      </c>
      <c r="H27" s="4">
        <v>0</v>
      </c>
      <c r="I27" s="4">
        <v>0</v>
      </c>
      <c r="J27" s="4">
        <v>-2000</v>
      </c>
      <c r="K27" s="15">
        <v>0</v>
      </c>
    </row>
    <row r="28" spans="1:11" x14ac:dyDescent="0.2">
      <c r="A28" s="59"/>
      <c r="B28" s="59"/>
      <c r="C28" s="59">
        <v>438127</v>
      </c>
      <c r="D28" s="61" t="s">
        <v>78</v>
      </c>
      <c r="E28" s="4">
        <v>123548.84</v>
      </c>
      <c r="F28" s="4">
        <v>0</v>
      </c>
      <c r="G28" s="4">
        <v>123548.84</v>
      </c>
      <c r="H28" s="4">
        <v>238521.91</v>
      </c>
      <c r="I28" s="4">
        <v>238521.91</v>
      </c>
      <c r="J28" s="4">
        <v>114973.07</v>
      </c>
      <c r="K28" s="15">
        <v>114973.07</v>
      </c>
    </row>
    <row r="29" spans="1:11" x14ac:dyDescent="0.2">
      <c r="A29" s="59"/>
      <c r="B29" s="59"/>
      <c r="C29" s="59">
        <v>438128</v>
      </c>
      <c r="D29" s="61" t="s">
        <v>79</v>
      </c>
      <c r="E29" s="4">
        <v>11000</v>
      </c>
      <c r="F29" s="4">
        <v>0</v>
      </c>
      <c r="G29" s="4">
        <v>11000</v>
      </c>
      <c r="H29" s="4">
        <v>0</v>
      </c>
      <c r="I29" s="4">
        <v>0</v>
      </c>
      <c r="J29" s="4">
        <v>-11000</v>
      </c>
      <c r="K29" s="15">
        <v>0</v>
      </c>
    </row>
    <row r="30" spans="1:11" x14ac:dyDescent="0.2">
      <c r="A30" s="59"/>
      <c r="B30" s="61"/>
      <c r="C30" s="59">
        <v>438129</v>
      </c>
      <c r="D30" s="61" t="s">
        <v>80</v>
      </c>
      <c r="E30" s="4">
        <v>244514.62</v>
      </c>
      <c r="F30" s="4">
        <v>0</v>
      </c>
      <c r="G30" s="4">
        <v>244514.62</v>
      </c>
      <c r="H30" s="4">
        <v>488.92</v>
      </c>
      <c r="I30" s="4">
        <v>488.92</v>
      </c>
      <c r="J30" s="4">
        <v>-244025.7</v>
      </c>
      <c r="K30" s="15">
        <v>0</v>
      </c>
    </row>
    <row r="31" spans="1:11" x14ac:dyDescent="0.2">
      <c r="A31" s="59"/>
      <c r="B31" s="59"/>
      <c r="C31" s="59">
        <v>438130</v>
      </c>
      <c r="D31" s="61" t="s">
        <v>81</v>
      </c>
      <c r="E31" s="4">
        <v>6890.61</v>
      </c>
      <c r="F31" s="4">
        <v>0</v>
      </c>
      <c r="G31" s="4">
        <v>6890.61</v>
      </c>
      <c r="H31" s="4">
        <v>619.20000000000005</v>
      </c>
      <c r="I31" s="4">
        <v>619.20000000000005</v>
      </c>
      <c r="J31" s="4">
        <v>-6271.41</v>
      </c>
      <c r="K31" s="15">
        <v>0</v>
      </c>
    </row>
    <row r="32" spans="1:11" x14ac:dyDescent="0.2">
      <c r="A32" s="61"/>
      <c r="B32" s="61"/>
      <c r="C32" s="59">
        <v>438131</v>
      </c>
      <c r="D32" s="8" t="s">
        <v>82</v>
      </c>
      <c r="E32" s="4">
        <v>11259.86</v>
      </c>
      <c r="F32" s="4">
        <v>0</v>
      </c>
      <c r="G32" s="4">
        <v>11259.86</v>
      </c>
      <c r="H32" s="4">
        <v>6364.8</v>
      </c>
      <c r="I32" s="4">
        <v>6364.8</v>
      </c>
      <c r="J32" s="4">
        <v>-4895.0600000000004</v>
      </c>
      <c r="K32" s="15">
        <v>0</v>
      </c>
    </row>
    <row r="33" spans="1:11" x14ac:dyDescent="0.2">
      <c r="A33" s="59"/>
      <c r="B33" s="59"/>
      <c r="C33" s="59">
        <v>438132</v>
      </c>
      <c r="D33" s="61" t="s">
        <v>83</v>
      </c>
      <c r="E33" s="4">
        <v>10000</v>
      </c>
      <c r="F33" s="4">
        <v>0</v>
      </c>
      <c r="G33" s="4">
        <v>10000</v>
      </c>
      <c r="H33" s="4">
        <v>378.94</v>
      </c>
      <c r="I33" s="4">
        <v>378.94</v>
      </c>
      <c r="J33" s="4">
        <v>-9621.06</v>
      </c>
      <c r="K33" s="15">
        <v>0</v>
      </c>
    </row>
    <row r="34" spans="1:11" x14ac:dyDescent="0.2">
      <c r="A34" s="59"/>
      <c r="B34" s="59"/>
      <c r="C34" s="59">
        <v>438133</v>
      </c>
      <c r="D34" s="61" t="s">
        <v>84</v>
      </c>
      <c r="E34" s="4">
        <v>118439.37</v>
      </c>
      <c r="F34" s="4">
        <v>0</v>
      </c>
      <c r="G34" s="4">
        <v>118439.37</v>
      </c>
      <c r="H34" s="4">
        <v>5254.36</v>
      </c>
      <c r="I34" s="4">
        <v>5254.36</v>
      </c>
      <c r="J34" s="4">
        <v>-113185.01</v>
      </c>
      <c r="K34" s="15">
        <v>0</v>
      </c>
    </row>
    <row r="35" spans="1:11" x14ac:dyDescent="0.2">
      <c r="A35" s="59"/>
      <c r="B35" s="59"/>
      <c r="C35" s="59">
        <v>438134</v>
      </c>
      <c r="D35" s="61" t="s">
        <v>85</v>
      </c>
      <c r="E35" s="4">
        <v>217012.53</v>
      </c>
      <c r="F35" s="4">
        <v>0</v>
      </c>
      <c r="G35" s="4">
        <v>217012.53</v>
      </c>
      <c r="H35" s="4">
        <v>48024.9</v>
      </c>
      <c r="I35" s="4">
        <v>48024.9</v>
      </c>
      <c r="J35" s="4">
        <v>-168987.63</v>
      </c>
      <c r="K35" s="15">
        <v>0</v>
      </c>
    </row>
    <row r="36" spans="1:11" x14ac:dyDescent="0.2">
      <c r="A36" s="59"/>
      <c r="B36" s="59"/>
      <c r="C36" s="59">
        <v>438135</v>
      </c>
      <c r="D36" s="61" t="s">
        <v>86</v>
      </c>
      <c r="E36" s="4">
        <v>4141.84</v>
      </c>
      <c r="F36" s="4">
        <v>0</v>
      </c>
      <c r="G36" s="4">
        <v>4141.84</v>
      </c>
      <c r="H36" s="4">
        <v>0</v>
      </c>
      <c r="I36" s="4">
        <v>0</v>
      </c>
      <c r="J36" s="4">
        <v>-4141.84</v>
      </c>
      <c r="K36" s="15">
        <v>0</v>
      </c>
    </row>
    <row r="37" spans="1:11" x14ac:dyDescent="0.2">
      <c r="A37" s="59"/>
      <c r="B37" s="59"/>
      <c r="C37" s="59">
        <v>438138</v>
      </c>
      <c r="D37" s="61" t="s">
        <v>87</v>
      </c>
      <c r="E37" s="4">
        <v>6709.14</v>
      </c>
      <c r="F37" s="4">
        <v>0</v>
      </c>
      <c r="G37" s="4">
        <v>6709.14</v>
      </c>
      <c r="H37" s="4">
        <v>0</v>
      </c>
      <c r="I37" s="4">
        <v>0</v>
      </c>
      <c r="J37" s="4">
        <v>-6709.14</v>
      </c>
      <c r="K37" s="15">
        <v>0</v>
      </c>
    </row>
    <row r="38" spans="1:11" x14ac:dyDescent="0.2">
      <c r="C38" s="59">
        <v>438139</v>
      </c>
      <c r="D38" s="8" t="s">
        <v>88</v>
      </c>
      <c r="E38" s="4">
        <v>102704.81</v>
      </c>
      <c r="F38" s="4">
        <v>0</v>
      </c>
      <c r="G38" s="4">
        <v>102704.81</v>
      </c>
      <c r="H38" s="4">
        <v>48359.07</v>
      </c>
      <c r="I38" s="4">
        <v>48359.07</v>
      </c>
      <c r="J38" s="4">
        <v>-54345.74</v>
      </c>
      <c r="K38" s="15">
        <v>0</v>
      </c>
    </row>
    <row r="39" spans="1:11" x14ac:dyDescent="0.2">
      <c r="C39" s="59">
        <v>438140</v>
      </c>
      <c r="D39" s="8" t="s">
        <v>89</v>
      </c>
      <c r="E39" s="4">
        <v>3553884.72</v>
      </c>
      <c r="F39" s="4">
        <v>0</v>
      </c>
      <c r="G39" s="4">
        <v>3553884.72</v>
      </c>
      <c r="H39" s="4">
        <v>5575.79</v>
      </c>
      <c r="I39" s="4">
        <v>5575.79</v>
      </c>
      <c r="J39" s="4">
        <v>-3548308.93</v>
      </c>
      <c r="K39" s="15">
        <v>0</v>
      </c>
    </row>
    <row r="40" spans="1:11" x14ac:dyDescent="0.2">
      <c r="C40" s="59">
        <v>438142</v>
      </c>
      <c r="D40" s="8" t="s">
        <v>90</v>
      </c>
      <c r="E40" s="4">
        <v>4033088.68</v>
      </c>
      <c r="F40" s="4">
        <v>0</v>
      </c>
      <c r="G40" s="4">
        <v>4033088.68</v>
      </c>
      <c r="H40" s="4">
        <v>1032081.13</v>
      </c>
      <c r="I40" s="4">
        <v>1032081.13</v>
      </c>
      <c r="J40" s="4">
        <v>-3001007.55</v>
      </c>
      <c r="K40" s="15">
        <v>0</v>
      </c>
    </row>
    <row r="41" spans="1:11" x14ac:dyDescent="0.2">
      <c r="C41" s="59">
        <v>438143</v>
      </c>
      <c r="D41" s="8" t="s">
        <v>91</v>
      </c>
      <c r="E41" s="4">
        <v>221500.82</v>
      </c>
      <c r="F41" s="4">
        <v>0</v>
      </c>
      <c r="G41" s="4">
        <v>221500.82</v>
      </c>
      <c r="H41" s="4">
        <v>0</v>
      </c>
      <c r="I41" s="4">
        <v>0</v>
      </c>
      <c r="J41" s="4">
        <v>-221500.82</v>
      </c>
      <c r="K41" s="15">
        <v>0</v>
      </c>
    </row>
    <row r="42" spans="1:11" x14ac:dyDescent="0.2">
      <c r="C42" s="59">
        <v>438144</v>
      </c>
      <c r="D42" s="8" t="s">
        <v>92</v>
      </c>
      <c r="E42" s="4">
        <v>232100</v>
      </c>
      <c r="F42" s="4">
        <v>0</v>
      </c>
      <c r="G42" s="4">
        <v>232100</v>
      </c>
      <c r="H42" s="4">
        <v>217681.55</v>
      </c>
      <c r="I42" s="4">
        <v>217681.55</v>
      </c>
      <c r="J42" s="4">
        <v>-14418.45</v>
      </c>
      <c r="K42" s="15">
        <v>0</v>
      </c>
    </row>
    <row r="43" spans="1:11" x14ac:dyDescent="0.2">
      <c r="C43" s="59">
        <v>438145</v>
      </c>
      <c r="D43" s="8" t="s">
        <v>93</v>
      </c>
      <c r="E43" s="4">
        <v>0</v>
      </c>
      <c r="F43" s="4">
        <v>0</v>
      </c>
      <c r="G43" s="4">
        <v>0</v>
      </c>
      <c r="H43" s="4">
        <v>963005.72</v>
      </c>
      <c r="I43" s="4">
        <v>963005.72</v>
      </c>
      <c r="J43" s="4">
        <v>963005.72</v>
      </c>
      <c r="K43" s="15">
        <v>963005.72</v>
      </c>
    </row>
    <row r="44" spans="1:11" x14ac:dyDescent="0.2">
      <c r="C44" s="59">
        <v>438147</v>
      </c>
      <c r="D44" s="8" t="s">
        <v>94</v>
      </c>
      <c r="E44" s="4">
        <v>259831.2</v>
      </c>
      <c r="F44" s="4">
        <v>0</v>
      </c>
      <c r="G44" s="4">
        <v>259831.2</v>
      </c>
      <c r="H44" s="4">
        <v>0</v>
      </c>
      <c r="I44" s="4">
        <v>0</v>
      </c>
      <c r="J44" s="4">
        <v>-259831.2</v>
      </c>
      <c r="K44" s="15">
        <v>0</v>
      </c>
    </row>
    <row r="45" spans="1:11" x14ac:dyDescent="0.2">
      <c r="C45" s="59">
        <v>438148</v>
      </c>
      <c r="D45" s="8" t="s">
        <v>95</v>
      </c>
      <c r="E45" s="4">
        <v>179172.51</v>
      </c>
      <c r="F45" s="4">
        <v>0</v>
      </c>
      <c r="G45" s="4">
        <v>179172.51</v>
      </c>
      <c r="H45" s="4">
        <v>0</v>
      </c>
      <c r="I45" s="4">
        <v>0</v>
      </c>
      <c r="J45" s="4">
        <v>-179172.51</v>
      </c>
      <c r="K45" s="15">
        <v>0</v>
      </c>
    </row>
    <row r="46" spans="1:11" x14ac:dyDescent="0.2">
      <c r="C46" s="59">
        <v>438163</v>
      </c>
      <c r="D46" s="8" t="s">
        <v>96</v>
      </c>
      <c r="E46" s="63">
        <v>20000</v>
      </c>
      <c r="F46" s="63">
        <v>0</v>
      </c>
      <c r="G46" s="63">
        <v>20000</v>
      </c>
      <c r="H46" s="63">
        <v>24931.74</v>
      </c>
      <c r="I46" s="63">
        <v>24931.74</v>
      </c>
      <c r="J46" s="63">
        <v>4931.74</v>
      </c>
      <c r="K46" s="64">
        <v>4931.74</v>
      </c>
    </row>
    <row r="47" spans="1:11" x14ac:dyDescent="0.2">
      <c r="C47" s="59">
        <v>438164</v>
      </c>
      <c r="D47" s="8" t="s">
        <v>97</v>
      </c>
      <c r="E47" s="4">
        <v>0</v>
      </c>
      <c r="F47" s="4">
        <v>0</v>
      </c>
      <c r="G47" s="4">
        <v>0</v>
      </c>
      <c r="H47" s="4">
        <v>14966.98</v>
      </c>
      <c r="I47" s="4">
        <v>14966.98</v>
      </c>
      <c r="J47" s="4">
        <v>14966.98</v>
      </c>
      <c r="K47" s="15">
        <v>14966.98</v>
      </c>
    </row>
    <row r="48" spans="1:11" x14ac:dyDescent="0.2">
      <c r="C48" s="59">
        <v>438165</v>
      </c>
      <c r="D48" s="8" t="s">
        <v>98</v>
      </c>
      <c r="E48" s="4">
        <v>0</v>
      </c>
      <c r="F48" s="4">
        <v>0</v>
      </c>
      <c r="G48" s="4">
        <v>0</v>
      </c>
      <c r="H48" s="4">
        <v>26769.64</v>
      </c>
      <c r="I48" s="4">
        <v>26769.64</v>
      </c>
      <c r="J48" s="4">
        <v>26769.64</v>
      </c>
      <c r="K48" s="15">
        <v>26769.64</v>
      </c>
    </row>
    <row r="49" spans="1:11" x14ac:dyDescent="0.2">
      <c r="C49" s="59">
        <v>438166</v>
      </c>
      <c r="D49" s="8" t="s">
        <v>99</v>
      </c>
      <c r="E49" s="4">
        <v>0</v>
      </c>
      <c r="F49" s="4">
        <v>0</v>
      </c>
      <c r="G49" s="4">
        <v>0</v>
      </c>
      <c r="H49" s="4">
        <v>388.79</v>
      </c>
      <c r="I49" s="4">
        <v>388.79</v>
      </c>
      <c r="J49" s="4">
        <v>388.79</v>
      </c>
      <c r="K49" s="15">
        <v>388.79</v>
      </c>
    </row>
    <row r="50" spans="1:11" x14ac:dyDescent="0.2">
      <c r="C50" s="59">
        <v>438167</v>
      </c>
      <c r="D50" s="8" t="s">
        <v>100</v>
      </c>
      <c r="E50" s="4">
        <v>0</v>
      </c>
      <c r="F50" s="4">
        <v>0</v>
      </c>
      <c r="G50" s="4">
        <v>0</v>
      </c>
      <c r="H50" s="4">
        <v>7028.06</v>
      </c>
      <c r="I50" s="4">
        <v>7028.06</v>
      </c>
      <c r="J50" s="4">
        <v>7028.06</v>
      </c>
      <c r="K50" s="15">
        <v>7028.06</v>
      </c>
    </row>
    <row r="51" spans="1:11" x14ac:dyDescent="0.2">
      <c r="C51" s="59">
        <v>438168</v>
      </c>
      <c r="D51" s="8" t="s">
        <v>101</v>
      </c>
      <c r="E51" s="4">
        <v>23113.19</v>
      </c>
      <c r="F51" s="4">
        <v>0</v>
      </c>
      <c r="G51" s="4">
        <v>23113.19</v>
      </c>
      <c r="H51" s="4">
        <v>0</v>
      </c>
      <c r="I51" s="4">
        <v>0</v>
      </c>
      <c r="J51" s="4">
        <v>-23113.19</v>
      </c>
      <c r="K51" s="15">
        <v>0</v>
      </c>
    </row>
    <row r="52" spans="1:11" x14ac:dyDescent="0.2">
      <c r="C52" s="59">
        <v>438169</v>
      </c>
      <c r="D52" s="8" t="s">
        <v>102</v>
      </c>
      <c r="E52" s="4">
        <v>10496.26</v>
      </c>
      <c r="F52" s="4">
        <v>0</v>
      </c>
      <c r="G52" s="4">
        <v>10496.26</v>
      </c>
      <c r="H52" s="4">
        <v>0</v>
      </c>
      <c r="I52" s="4">
        <v>0</v>
      </c>
      <c r="J52" s="4">
        <v>-10496.26</v>
      </c>
      <c r="K52" s="15">
        <v>0</v>
      </c>
    </row>
    <row r="53" spans="1:11" x14ac:dyDescent="0.2">
      <c r="C53" s="59">
        <v>438170</v>
      </c>
      <c r="D53" s="8" t="s">
        <v>103</v>
      </c>
      <c r="E53" s="4">
        <v>5957.77</v>
      </c>
      <c r="F53" s="4">
        <v>0</v>
      </c>
      <c r="G53" s="4">
        <v>5957.77</v>
      </c>
      <c r="H53" s="4">
        <v>0</v>
      </c>
      <c r="I53" s="4">
        <v>0</v>
      </c>
      <c r="J53" s="4">
        <v>-5957.77</v>
      </c>
      <c r="K53" s="15">
        <v>0</v>
      </c>
    </row>
    <row r="54" spans="1:11" x14ac:dyDescent="0.2">
      <c r="A54" s="59">
        <v>1</v>
      </c>
      <c r="B54" s="59">
        <v>114</v>
      </c>
      <c r="C54" s="78">
        <v>518101</v>
      </c>
      <c r="D54" s="74" t="s">
        <v>105</v>
      </c>
      <c r="E54" s="4">
        <v>255000</v>
      </c>
      <c r="F54" s="4">
        <v>0</v>
      </c>
      <c r="G54" s="4">
        <v>255000</v>
      </c>
      <c r="H54" s="4">
        <v>310151.5</v>
      </c>
      <c r="I54" s="4">
        <v>310151.5</v>
      </c>
      <c r="J54" s="4">
        <v>55151.5</v>
      </c>
      <c r="K54" s="15">
        <v>55151.5</v>
      </c>
    </row>
    <row r="55" spans="1:11" x14ac:dyDescent="0.2">
      <c r="A55" s="59">
        <v>1</v>
      </c>
      <c r="B55" s="59">
        <v>114</v>
      </c>
      <c r="C55" s="78">
        <v>618101</v>
      </c>
      <c r="D55" s="74" t="s">
        <v>104</v>
      </c>
      <c r="E55" s="4">
        <v>50000</v>
      </c>
      <c r="F55" s="4">
        <v>0</v>
      </c>
      <c r="G55" s="4">
        <v>50000</v>
      </c>
      <c r="H55" s="4">
        <v>6357</v>
      </c>
      <c r="I55" s="4">
        <v>6357</v>
      </c>
      <c r="J55" s="4">
        <v>-43643</v>
      </c>
      <c r="K55" s="15">
        <v>0</v>
      </c>
    </row>
    <row r="56" spans="1:11" x14ac:dyDescent="0.2">
      <c r="A56" s="12"/>
      <c r="B56" s="12"/>
      <c r="C56" s="78">
        <v>618102</v>
      </c>
      <c r="D56" s="74" t="s">
        <v>104</v>
      </c>
      <c r="E56" s="4">
        <v>1205020.95</v>
      </c>
      <c r="F56" s="4">
        <v>0</v>
      </c>
      <c r="G56" s="4">
        <v>1205020.95</v>
      </c>
      <c r="H56" s="4">
        <v>618618.87</v>
      </c>
      <c r="I56" s="4">
        <v>618618.87</v>
      </c>
      <c r="J56" s="4">
        <v>-586402.07999999996</v>
      </c>
      <c r="K56" s="15">
        <v>0</v>
      </c>
    </row>
    <row r="57" spans="1:11" x14ac:dyDescent="0.2">
      <c r="A57" s="59">
        <v>4</v>
      </c>
      <c r="B57" s="77" t="s">
        <v>55</v>
      </c>
      <c r="C57" s="59"/>
      <c r="D57" s="74" t="s">
        <v>106</v>
      </c>
      <c r="E57" s="4">
        <v>0</v>
      </c>
      <c r="F57" s="4">
        <v>0</v>
      </c>
      <c r="G57" s="4">
        <v>0</v>
      </c>
      <c r="H57" s="4">
        <v>32.29</v>
      </c>
      <c r="I57" s="4">
        <v>32.29</v>
      </c>
      <c r="J57" s="4">
        <v>32.29</v>
      </c>
      <c r="K57" s="15">
        <v>32.29</v>
      </c>
    </row>
    <row r="58" spans="1:11" x14ac:dyDescent="0.2">
      <c r="A58" s="59">
        <v>4</v>
      </c>
      <c r="B58" s="59" t="s">
        <v>56</v>
      </c>
      <c r="C58" s="78">
        <v>718101</v>
      </c>
      <c r="D58" s="74" t="s">
        <v>107</v>
      </c>
      <c r="E58" s="4">
        <v>0</v>
      </c>
      <c r="F58" s="4">
        <v>0</v>
      </c>
      <c r="G58" s="4">
        <v>0</v>
      </c>
      <c r="H58" s="4">
        <v>32.29</v>
      </c>
      <c r="I58" s="4">
        <v>32.29</v>
      </c>
      <c r="J58" s="4">
        <v>32.29</v>
      </c>
      <c r="K58" s="15">
        <v>32.29</v>
      </c>
    </row>
    <row r="59" spans="1:11" x14ac:dyDescent="0.2">
      <c r="A59" s="59">
        <v>5</v>
      </c>
      <c r="B59" s="77" t="s">
        <v>56</v>
      </c>
      <c r="C59" s="59"/>
      <c r="D59" s="74" t="s">
        <v>108</v>
      </c>
      <c r="E59" s="4">
        <v>220000</v>
      </c>
      <c r="F59" s="4">
        <v>0</v>
      </c>
      <c r="G59" s="4">
        <v>220000</v>
      </c>
      <c r="H59" s="4">
        <v>317799.88</v>
      </c>
      <c r="I59" s="4">
        <v>317799.88</v>
      </c>
      <c r="J59" s="4">
        <v>97799.88</v>
      </c>
      <c r="K59" s="15">
        <v>97799.88</v>
      </c>
    </row>
    <row r="60" spans="1:11" x14ac:dyDescent="0.2">
      <c r="A60" s="59">
        <v>5</v>
      </c>
      <c r="B60" s="59" t="s">
        <v>56</v>
      </c>
      <c r="C60" s="78">
        <v>828104</v>
      </c>
      <c r="D60" s="74" t="s">
        <v>109</v>
      </c>
      <c r="E60" s="4">
        <v>0</v>
      </c>
      <c r="F60" s="4">
        <v>0</v>
      </c>
      <c r="G60" s="4">
        <v>0</v>
      </c>
      <c r="H60" s="4">
        <v>247286.88</v>
      </c>
      <c r="I60" s="4">
        <v>247286.88</v>
      </c>
      <c r="J60" s="4">
        <v>247286.88</v>
      </c>
      <c r="K60" s="4">
        <v>247286.88</v>
      </c>
    </row>
    <row r="61" spans="1:11" x14ac:dyDescent="0.2">
      <c r="A61" s="59">
        <v>5</v>
      </c>
      <c r="B61" s="59" t="s">
        <v>56</v>
      </c>
      <c r="C61" s="78">
        <v>838102</v>
      </c>
      <c r="D61" s="74" t="s">
        <v>110</v>
      </c>
      <c r="E61" s="4">
        <v>0</v>
      </c>
      <c r="F61" s="4">
        <v>0</v>
      </c>
      <c r="G61" s="4">
        <v>0</v>
      </c>
      <c r="H61" s="4">
        <v>70513</v>
      </c>
      <c r="I61" s="4">
        <v>70513</v>
      </c>
      <c r="J61" s="4">
        <v>70513</v>
      </c>
      <c r="K61" s="4">
        <v>70513</v>
      </c>
    </row>
    <row r="62" spans="1:11" x14ac:dyDescent="0.2">
      <c r="A62" s="59">
        <v>5</v>
      </c>
      <c r="B62" s="59" t="s">
        <v>56</v>
      </c>
      <c r="C62" s="78">
        <v>838103</v>
      </c>
      <c r="D62" s="74" t="s">
        <v>111</v>
      </c>
      <c r="E62" s="4">
        <v>120000</v>
      </c>
      <c r="F62" s="4">
        <v>0</v>
      </c>
      <c r="G62" s="4">
        <v>120000</v>
      </c>
      <c r="H62" s="4">
        <v>0</v>
      </c>
      <c r="I62" s="4">
        <v>0</v>
      </c>
      <c r="J62" s="4">
        <v>-120000</v>
      </c>
      <c r="K62" s="4">
        <v>0</v>
      </c>
    </row>
    <row r="63" spans="1:11" x14ac:dyDescent="0.2">
      <c r="A63" s="12"/>
      <c r="B63" s="12"/>
      <c r="C63" s="78">
        <v>838107</v>
      </c>
      <c r="D63" s="74" t="s">
        <v>112</v>
      </c>
      <c r="E63" s="4">
        <v>100000</v>
      </c>
      <c r="F63" s="4">
        <v>0</v>
      </c>
      <c r="G63" s="4">
        <v>100000</v>
      </c>
      <c r="H63" s="4">
        <v>0</v>
      </c>
      <c r="I63" s="4">
        <v>0</v>
      </c>
      <c r="J63" s="4">
        <v>-100000</v>
      </c>
      <c r="K63" s="4">
        <v>0</v>
      </c>
    </row>
    <row r="64" spans="1:11" x14ac:dyDescent="0.2">
      <c r="A64" s="78">
        <v>2</v>
      </c>
      <c r="B64" s="12"/>
      <c r="C64" s="59"/>
      <c r="D64" s="74" t="s">
        <v>115</v>
      </c>
      <c r="E64" s="4">
        <v>24000000</v>
      </c>
      <c r="F64" s="4">
        <v>0</v>
      </c>
      <c r="G64" s="4">
        <v>24000000</v>
      </c>
      <c r="H64" s="4">
        <v>3671478.23</v>
      </c>
      <c r="I64" s="4">
        <v>3671478.23</v>
      </c>
      <c r="J64" s="4">
        <v>-20328521.77</v>
      </c>
      <c r="K64" s="4">
        <v>0</v>
      </c>
    </row>
    <row r="65" spans="1:11" x14ac:dyDescent="0.2">
      <c r="A65" s="59">
        <v>2</v>
      </c>
      <c r="B65" s="77" t="s">
        <v>56</v>
      </c>
      <c r="C65" s="59"/>
      <c r="D65" s="74" t="s">
        <v>108</v>
      </c>
      <c r="E65" s="4">
        <v>24000000</v>
      </c>
      <c r="F65" s="4">
        <v>0</v>
      </c>
      <c r="G65" s="4">
        <v>24000000</v>
      </c>
      <c r="H65" s="4">
        <v>3671478.23</v>
      </c>
      <c r="I65" s="4">
        <v>3671478.23</v>
      </c>
      <c r="J65" s="4">
        <v>-20328521.77</v>
      </c>
      <c r="K65" s="4">
        <v>0</v>
      </c>
    </row>
    <row r="66" spans="1:11" x14ac:dyDescent="0.2">
      <c r="A66" s="59">
        <v>2</v>
      </c>
      <c r="B66" s="59" t="s">
        <v>56</v>
      </c>
      <c r="C66" s="78">
        <v>828104</v>
      </c>
      <c r="D66" s="74" t="s">
        <v>109</v>
      </c>
      <c r="E66" s="4">
        <v>10000000</v>
      </c>
      <c r="F66" s="4">
        <v>0</v>
      </c>
      <c r="G66" s="4">
        <v>10000000</v>
      </c>
      <c r="H66" s="4">
        <v>2211475.65</v>
      </c>
      <c r="I66" s="4">
        <v>2211475.65</v>
      </c>
      <c r="J66" s="4">
        <v>-7788524.3499999996</v>
      </c>
      <c r="K66" s="4">
        <v>0</v>
      </c>
    </row>
    <row r="67" spans="1:11" x14ac:dyDescent="0.2">
      <c r="A67" s="59">
        <v>2</v>
      </c>
      <c r="B67" s="12"/>
      <c r="C67" s="78">
        <v>838101</v>
      </c>
      <c r="D67" s="74" t="s">
        <v>113</v>
      </c>
      <c r="E67" s="4">
        <v>2000000</v>
      </c>
      <c r="F67" s="4">
        <v>0</v>
      </c>
      <c r="G67" s="4">
        <v>2000000</v>
      </c>
      <c r="H67" s="4">
        <v>0</v>
      </c>
      <c r="I67" s="4">
        <v>0</v>
      </c>
      <c r="J67" s="4">
        <v>-2000000</v>
      </c>
      <c r="K67" s="4">
        <v>0</v>
      </c>
    </row>
    <row r="68" spans="1:11" x14ac:dyDescent="0.2">
      <c r="A68" s="59">
        <v>2</v>
      </c>
      <c r="B68" s="59" t="s">
        <v>56</v>
      </c>
      <c r="C68" s="78">
        <v>838108</v>
      </c>
      <c r="D68" s="74" t="s">
        <v>114</v>
      </c>
      <c r="E68" s="4">
        <v>12000000</v>
      </c>
      <c r="F68" s="4">
        <v>0</v>
      </c>
      <c r="G68" s="4">
        <v>12000000</v>
      </c>
      <c r="H68" s="4">
        <v>1460002.58</v>
      </c>
      <c r="I68" s="4">
        <v>1460002.58</v>
      </c>
      <c r="J68" s="4">
        <v>-10539997.42</v>
      </c>
      <c r="K68" s="4">
        <v>0</v>
      </c>
    </row>
    <row r="73" spans="1:11" x14ac:dyDescent="0.2">
      <c r="D73" s="47"/>
      <c r="E73" s="47"/>
      <c r="F73" s="47"/>
      <c r="G73" s="9"/>
    </row>
    <row r="74" spans="1:11" x14ac:dyDescent="0.2">
      <c r="D74" s="47" t="s">
        <v>47</v>
      </c>
      <c r="E74" s="49"/>
      <c r="F74" s="50" t="s">
        <v>47</v>
      </c>
      <c r="G74" s="9"/>
    </row>
    <row r="75" spans="1:11" ht="45" x14ac:dyDescent="0.2">
      <c r="D75" s="51" t="s">
        <v>123</v>
      </c>
      <c r="E75" s="52"/>
      <c r="F75" s="53" t="s">
        <v>124</v>
      </c>
      <c r="G75" s="9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8" customWidth="1"/>
    <col min="2" max="16384" width="12" style="21"/>
  </cols>
  <sheetData>
    <row r="1" spans="1:1" x14ac:dyDescent="0.2">
      <c r="A1" s="54" t="s">
        <v>28</v>
      </c>
    </row>
    <row r="2" spans="1:1" ht="22.5" x14ac:dyDescent="0.2">
      <c r="A2" s="55" t="s">
        <v>48</v>
      </c>
    </row>
    <row r="3" spans="1:1" ht="11.25" customHeight="1" x14ac:dyDescent="0.2">
      <c r="A3" s="55" t="s">
        <v>49</v>
      </c>
    </row>
    <row r="4" spans="1:1" ht="11.25" customHeight="1" x14ac:dyDescent="0.2">
      <c r="A4" s="55" t="s">
        <v>50</v>
      </c>
    </row>
    <row r="5" spans="1:1" ht="11.25" customHeight="1" x14ac:dyDescent="0.2">
      <c r="A5" s="56" t="s">
        <v>38</v>
      </c>
    </row>
    <row r="6" spans="1:1" ht="22.5" x14ac:dyDescent="0.2">
      <c r="A6" s="56" t="s">
        <v>39</v>
      </c>
    </row>
    <row r="7" spans="1:1" ht="11.25" customHeight="1" x14ac:dyDescent="0.2">
      <c r="A7" s="56" t="s">
        <v>40</v>
      </c>
    </row>
    <row r="8" spans="1:1" ht="22.5" customHeight="1" x14ac:dyDescent="0.2">
      <c r="A8" s="56" t="s">
        <v>41</v>
      </c>
    </row>
    <row r="9" spans="1:1" ht="56.25" customHeight="1" x14ac:dyDescent="0.2">
      <c r="A9" s="56" t="s">
        <v>42</v>
      </c>
    </row>
    <row r="10" spans="1:1" ht="36.75" customHeight="1" x14ac:dyDescent="0.2">
      <c r="A10" s="56" t="s">
        <v>43</v>
      </c>
    </row>
    <row r="11" spans="1:1" ht="11.25" customHeight="1" x14ac:dyDescent="0.2">
      <c r="A11" s="56" t="s">
        <v>44</v>
      </c>
    </row>
    <row r="12" spans="1:1" ht="11.25" customHeight="1" x14ac:dyDescent="0.2">
      <c r="A12" s="56" t="s">
        <v>45</v>
      </c>
    </row>
    <row r="13" spans="1:1" x14ac:dyDescent="0.2">
      <c r="A13" s="56"/>
    </row>
    <row r="14" spans="1:1" x14ac:dyDescent="0.2">
      <c r="A14" s="57" t="s">
        <v>29</v>
      </c>
    </row>
    <row r="15" spans="1:1" x14ac:dyDescent="0.2">
      <c r="A15" s="56" t="s">
        <v>36</v>
      </c>
    </row>
    <row r="16" spans="1:1" x14ac:dyDescent="0.2">
      <c r="A16" s="56"/>
    </row>
    <row r="17" spans="1:1" x14ac:dyDescent="0.2">
      <c r="A17" s="57" t="s">
        <v>31</v>
      </c>
    </row>
    <row r="18" spans="1:1" ht="11.25" customHeight="1" x14ac:dyDescent="0.2">
      <c r="A18" s="56" t="s">
        <v>32</v>
      </c>
    </row>
    <row r="19" spans="1:1" x14ac:dyDescent="0.2">
      <c r="A19" s="56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1" t="s">
        <v>122</v>
      </c>
      <c r="B1" s="72"/>
      <c r="C1" s="72"/>
      <c r="D1" s="72"/>
      <c r="E1" s="72"/>
      <c r="F1" s="72"/>
      <c r="G1" s="72"/>
      <c r="H1" s="72"/>
      <c r="I1" s="73"/>
      <c r="J1" s="12"/>
    </row>
    <row r="2" spans="1:10" s="18" customFormat="1" ht="24.95" customHeight="1" x14ac:dyDescent="0.2">
      <c r="A2" s="28" t="s">
        <v>1</v>
      </c>
      <c r="B2" s="28" t="s">
        <v>0</v>
      </c>
      <c r="C2" s="29" t="s">
        <v>5</v>
      </c>
      <c r="D2" s="29" t="s">
        <v>27</v>
      </c>
      <c r="E2" s="29" t="s">
        <v>6</v>
      </c>
      <c r="F2" s="29" t="s">
        <v>7</v>
      </c>
      <c r="G2" s="29" t="s">
        <v>9</v>
      </c>
      <c r="H2" s="29" t="s">
        <v>10</v>
      </c>
      <c r="I2" s="29" t="s">
        <v>8</v>
      </c>
      <c r="J2" s="6"/>
    </row>
    <row r="3" spans="1:10" s="9" customFormat="1" x14ac:dyDescent="0.2">
      <c r="A3" s="24">
        <v>90001</v>
      </c>
      <c r="B3" s="7" t="s">
        <v>4</v>
      </c>
      <c r="C3" s="65">
        <f>SUM(C4:C8)+C11+SUM(C15:C18)</f>
        <v>116395338</v>
      </c>
      <c r="D3" s="65">
        <f>SUM(D4:D8)+D11+SUM(D15:D18)</f>
        <v>0</v>
      </c>
      <c r="E3" s="65">
        <f>SUM(E4:E8)+E11+SUM(E15:E18)</f>
        <v>116395338</v>
      </c>
      <c r="F3" s="65">
        <f>SUM(F4:F8)+F11+SUM(F15:F18)</f>
        <v>32976481.629999999</v>
      </c>
      <c r="G3" s="65">
        <f>SUM(G4:G8)+G11+SUM(G15:G18)</f>
        <v>32976481.629999999</v>
      </c>
      <c r="H3" s="65">
        <f>+G3-C3</f>
        <v>-83418856.370000005</v>
      </c>
      <c r="I3" s="67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3">
        <v>0</v>
      </c>
      <c r="D4" s="63">
        <v>0</v>
      </c>
      <c r="E4" s="63">
        <f>D4+C4</f>
        <v>0</v>
      </c>
      <c r="F4" s="63">
        <v>0</v>
      </c>
      <c r="G4" s="63">
        <v>0</v>
      </c>
      <c r="H4" s="63">
        <f t="shared" ref="H4:H14" si="0">+G4-C4</f>
        <v>0</v>
      </c>
      <c r="I4" s="64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3">
        <v>0</v>
      </c>
      <c r="D5" s="63">
        <v>0</v>
      </c>
      <c r="E5" s="63">
        <f t="shared" ref="E5:E18" si="1">D5+C5</f>
        <v>0</v>
      </c>
      <c r="F5" s="63">
        <v>0</v>
      </c>
      <c r="G5" s="63">
        <v>0</v>
      </c>
      <c r="H5" s="63">
        <f t="shared" si="0"/>
        <v>0</v>
      </c>
      <c r="I5" s="64">
        <f t="shared" ref="I5:I14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3">
        <v>0</v>
      </c>
      <c r="D6" s="63">
        <v>0</v>
      </c>
      <c r="E6" s="63">
        <f t="shared" si="1"/>
        <v>0</v>
      </c>
      <c r="F6" s="63">
        <v>0</v>
      </c>
      <c r="G6" s="63">
        <v>0</v>
      </c>
      <c r="H6" s="63">
        <f t="shared" si="0"/>
        <v>0</v>
      </c>
      <c r="I6" s="64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3">
        <v>90665317.049999997</v>
      </c>
      <c r="D7" s="63">
        <v>0</v>
      </c>
      <c r="E7" s="63">
        <f t="shared" si="1"/>
        <v>90665317.049999997</v>
      </c>
      <c r="F7" s="63">
        <v>28052043.859999999</v>
      </c>
      <c r="G7" s="63">
        <v>28052043.859999999</v>
      </c>
      <c r="H7" s="63">
        <f t="shared" si="0"/>
        <v>-62613273.189999998</v>
      </c>
      <c r="I7" s="64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3">
        <v>255000</v>
      </c>
      <c r="D8" s="63">
        <v>0</v>
      </c>
      <c r="E8" s="63">
        <f t="shared" si="1"/>
        <v>255000</v>
      </c>
      <c r="F8" s="63">
        <v>310151.5</v>
      </c>
      <c r="G8" s="63">
        <v>310151.5</v>
      </c>
      <c r="H8" s="63">
        <f t="shared" si="0"/>
        <v>55151.5</v>
      </c>
      <c r="I8" s="64">
        <f t="shared" si="2"/>
        <v>55151.5</v>
      </c>
      <c r="J8" s="8"/>
    </row>
    <row r="9" spans="1:10" s="9" customFormat="1" x14ac:dyDescent="0.2">
      <c r="A9" s="25">
        <v>51</v>
      </c>
      <c r="B9" s="26" t="s">
        <v>16</v>
      </c>
      <c r="C9" s="63">
        <v>255000</v>
      </c>
      <c r="D9" s="63">
        <v>0</v>
      </c>
      <c r="E9" s="63">
        <f t="shared" si="1"/>
        <v>255000</v>
      </c>
      <c r="F9" s="63">
        <v>310151.5</v>
      </c>
      <c r="G9" s="63">
        <v>310151.5</v>
      </c>
      <c r="H9" s="63">
        <f t="shared" si="0"/>
        <v>55151.5</v>
      </c>
      <c r="I9" s="64">
        <f t="shared" si="2"/>
        <v>55151.5</v>
      </c>
      <c r="J9" s="8"/>
    </row>
    <row r="10" spans="1:10" s="9" customFormat="1" x14ac:dyDescent="0.2">
      <c r="A10" s="25">
        <v>52</v>
      </c>
      <c r="B10" s="26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3">
        <v>1255020.95</v>
      </c>
      <c r="D11" s="63">
        <v>0</v>
      </c>
      <c r="E11" s="63">
        <f t="shared" si="1"/>
        <v>1255020.95</v>
      </c>
      <c r="F11" s="63">
        <v>624975.87</v>
      </c>
      <c r="G11" s="63">
        <v>624975.87</v>
      </c>
      <c r="H11" s="63">
        <f t="shared" si="0"/>
        <v>-630045.07999999996</v>
      </c>
      <c r="I11" s="64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3">
        <v>1255020.95</v>
      </c>
      <c r="D12" s="63">
        <v>0</v>
      </c>
      <c r="E12" s="63">
        <f t="shared" si="1"/>
        <v>1255020.95</v>
      </c>
      <c r="F12" s="63">
        <v>624975.87</v>
      </c>
      <c r="G12" s="63">
        <v>624975.87</v>
      </c>
      <c r="H12" s="63">
        <f t="shared" si="0"/>
        <v>-630045.07999999996</v>
      </c>
      <c r="I12" s="64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s="9" customFormat="1" x14ac:dyDescent="0.2">
      <c r="A14" s="25">
        <v>69</v>
      </c>
      <c r="B14" s="75" t="s">
        <v>116</v>
      </c>
      <c r="C14" s="63">
        <v>0</v>
      </c>
      <c r="D14" s="63">
        <v>0</v>
      </c>
      <c r="E14" s="63">
        <f t="shared" si="1"/>
        <v>0</v>
      </c>
      <c r="F14" s="63">
        <v>0</v>
      </c>
      <c r="G14" s="63">
        <v>0</v>
      </c>
      <c r="H14" s="63">
        <f t="shared" si="0"/>
        <v>0</v>
      </c>
      <c r="I14" s="64">
        <f t="shared" si="2"/>
        <v>0</v>
      </c>
      <c r="J14" s="8"/>
    </row>
    <row r="15" spans="1:10" s="9" customFormat="1" x14ac:dyDescent="0.2">
      <c r="A15" s="25">
        <v>70</v>
      </c>
      <c r="B15" s="62" t="s">
        <v>117</v>
      </c>
      <c r="C15" s="63">
        <v>0</v>
      </c>
      <c r="D15" s="63">
        <v>0</v>
      </c>
      <c r="E15" s="63">
        <f t="shared" si="1"/>
        <v>0</v>
      </c>
      <c r="F15" s="63">
        <v>32.29</v>
      </c>
      <c r="G15" s="63">
        <v>32.29</v>
      </c>
      <c r="H15" s="63">
        <v>32.29</v>
      </c>
      <c r="I15" s="64">
        <v>32.29</v>
      </c>
      <c r="J15" s="8"/>
    </row>
    <row r="16" spans="1:10" s="9" customFormat="1" x14ac:dyDescent="0.2">
      <c r="A16" s="25">
        <v>80</v>
      </c>
      <c r="B16" s="62" t="s">
        <v>118</v>
      </c>
      <c r="C16" s="63">
        <v>24220000</v>
      </c>
      <c r="D16" s="63">
        <v>0</v>
      </c>
      <c r="E16" s="63">
        <f t="shared" si="1"/>
        <v>24220000</v>
      </c>
      <c r="F16" s="63">
        <v>3989278.11</v>
      </c>
      <c r="G16" s="63">
        <v>3989278.11</v>
      </c>
      <c r="H16" s="63">
        <v>-20230721.890000001</v>
      </c>
      <c r="I16" s="64">
        <v>0</v>
      </c>
      <c r="J16" s="8"/>
    </row>
    <row r="17" spans="1:10" s="9" customFormat="1" x14ac:dyDescent="0.2">
      <c r="A17" s="25">
        <v>90</v>
      </c>
      <c r="B17" s="62" t="s">
        <v>119</v>
      </c>
      <c r="C17" s="63">
        <v>0</v>
      </c>
      <c r="D17" s="63">
        <v>0</v>
      </c>
      <c r="E17" s="63">
        <f t="shared" si="1"/>
        <v>0</v>
      </c>
      <c r="F17" s="63">
        <v>0</v>
      </c>
      <c r="G17" s="63">
        <v>0</v>
      </c>
      <c r="H17" s="63">
        <v>0</v>
      </c>
      <c r="I17" s="15">
        <v>0</v>
      </c>
      <c r="J17" s="8"/>
    </row>
    <row r="18" spans="1:10" s="9" customFormat="1" x14ac:dyDescent="0.2">
      <c r="A18" s="27">
        <v>0</v>
      </c>
      <c r="B18" s="76" t="s">
        <v>120</v>
      </c>
      <c r="C18" s="66">
        <v>0</v>
      </c>
      <c r="D18" s="66">
        <v>0</v>
      </c>
      <c r="E18" s="66">
        <f t="shared" si="1"/>
        <v>0</v>
      </c>
      <c r="F18" s="66">
        <v>0</v>
      </c>
      <c r="G18" s="66">
        <v>0</v>
      </c>
      <c r="H18" s="66">
        <v>0</v>
      </c>
      <c r="I18" s="16">
        <v>0</v>
      </c>
      <c r="J18" s="8"/>
    </row>
    <row r="20" spans="1:10" x14ac:dyDescent="0.2">
      <c r="A20" s="43" t="s">
        <v>46</v>
      </c>
      <c r="B20" s="44"/>
      <c r="C20" s="44"/>
      <c r="D20" s="45"/>
    </row>
    <row r="21" spans="1:10" x14ac:dyDescent="0.2">
      <c r="A21" s="46"/>
      <c r="B21" s="44"/>
      <c r="C21" s="44"/>
      <c r="D21" s="45"/>
    </row>
    <row r="22" spans="1:10" x14ac:dyDescent="0.2">
      <c r="A22" s="47"/>
      <c r="B22" s="48"/>
      <c r="C22" s="47"/>
      <c r="D22" s="47"/>
    </row>
    <row r="23" spans="1:10" x14ac:dyDescent="0.2">
      <c r="A23" s="49"/>
      <c r="B23" s="47"/>
      <c r="C23" s="47"/>
      <c r="D23" s="47"/>
    </row>
    <row r="24" spans="1:10" x14ac:dyDescent="0.2">
      <c r="A24" s="49"/>
      <c r="B24" s="47" t="s">
        <v>47</v>
      </c>
      <c r="C24" s="49"/>
      <c r="D24" s="50" t="s">
        <v>47</v>
      </c>
    </row>
    <row r="25" spans="1:10" ht="33.75" x14ac:dyDescent="0.2">
      <c r="A25" s="49"/>
      <c r="B25" s="51" t="s">
        <v>123</v>
      </c>
      <c r="C25" s="52"/>
      <c r="D25" s="53" t="s">
        <v>124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D7" sqref="D7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1" t="s">
        <v>125</v>
      </c>
      <c r="B1" s="72"/>
      <c r="C1" s="72"/>
      <c r="D1" s="72"/>
      <c r="E1" s="72"/>
      <c r="F1" s="72"/>
      <c r="G1" s="72"/>
      <c r="H1" s="72"/>
      <c r="I1" s="73"/>
      <c r="J1" s="12"/>
    </row>
    <row r="2" spans="1:10" s="18" customFormat="1" ht="24.95" customHeight="1" x14ac:dyDescent="0.2">
      <c r="A2" s="34" t="s">
        <v>1</v>
      </c>
      <c r="B2" s="35" t="s">
        <v>0</v>
      </c>
      <c r="C2" s="36" t="s">
        <v>5</v>
      </c>
      <c r="D2" s="37" t="s">
        <v>27</v>
      </c>
      <c r="E2" s="36" t="s">
        <v>6</v>
      </c>
      <c r="F2" s="36" t="s">
        <v>7</v>
      </c>
      <c r="G2" s="36" t="s">
        <v>9</v>
      </c>
      <c r="H2" s="36" t="s">
        <v>10</v>
      </c>
      <c r="I2" s="36" t="s">
        <v>8</v>
      </c>
      <c r="J2" s="6"/>
    </row>
    <row r="3" spans="1:10" x14ac:dyDescent="0.2">
      <c r="A3" s="38">
        <v>90001</v>
      </c>
      <c r="B3" s="39" t="s">
        <v>4</v>
      </c>
      <c r="C3" s="68">
        <f>SUM(C4+C16+C21)</f>
        <v>116395338</v>
      </c>
      <c r="D3" s="68">
        <f>SUM(D4+D16+D21)</f>
        <v>0</v>
      </c>
      <c r="E3" s="68">
        <f>SUM(E4+E16+E21)</f>
        <v>116395338</v>
      </c>
      <c r="F3" s="68">
        <f>SUM(F4+F16+F21)</f>
        <v>32976481.629999999</v>
      </c>
      <c r="G3" s="68">
        <f>SUM(G4+G16+G21)</f>
        <v>32976481.629999999</v>
      </c>
      <c r="H3" s="65">
        <f>+G3-C3</f>
        <v>-83418856.370000005</v>
      </c>
      <c r="I3" s="69">
        <f>IF(H3&gt;0,H3,0)</f>
        <v>0</v>
      </c>
      <c r="J3" s="8"/>
    </row>
    <row r="4" spans="1:10" x14ac:dyDescent="0.2">
      <c r="A4" s="40">
        <v>90002</v>
      </c>
      <c r="B4" s="32" t="s">
        <v>23</v>
      </c>
      <c r="C4" s="65">
        <f>SUM(C5:C8)+C11+C14+C15</f>
        <v>116395338</v>
      </c>
      <c r="D4" s="65">
        <f>SUM(D5:D8)+D11+D14+D15</f>
        <v>0</v>
      </c>
      <c r="E4" s="65">
        <f>SUM(E5:E8)+E11+E14+E15</f>
        <v>116395338</v>
      </c>
      <c r="F4" s="65">
        <f>SUM(F5:F8)+F11+F14+F15</f>
        <v>32976449.34</v>
      </c>
      <c r="G4" s="65">
        <f>SUM(G5:G8)+G11+G14+G15</f>
        <v>32976449.34</v>
      </c>
      <c r="H4" s="65">
        <f t="shared" ref="H4:H20" si="0">+G4-C4</f>
        <v>-83418888.659999996</v>
      </c>
      <c r="I4" s="67">
        <f>IF(H4&gt;0,H4,0)</f>
        <v>0</v>
      </c>
      <c r="J4" s="8"/>
    </row>
    <row r="5" spans="1:10" x14ac:dyDescent="0.2">
      <c r="A5" s="41">
        <v>10</v>
      </c>
      <c r="B5" s="30" t="s">
        <v>11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63">
        <f t="shared" si="0"/>
        <v>0</v>
      </c>
      <c r="I5" s="64">
        <f>IF(H5&gt;0,H5,0)</f>
        <v>0</v>
      </c>
      <c r="J5" s="8"/>
    </row>
    <row r="6" spans="1:10" x14ac:dyDescent="0.2">
      <c r="A6" s="41">
        <v>30</v>
      </c>
      <c r="B6" s="30" t="s">
        <v>13</v>
      </c>
      <c r="C6" s="63">
        <v>0</v>
      </c>
      <c r="D6" s="63">
        <v>0</v>
      </c>
      <c r="E6" s="63">
        <f t="shared" ref="E6:E13" si="1">C6+D6</f>
        <v>0</v>
      </c>
      <c r="F6" s="63">
        <v>0</v>
      </c>
      <c r="G6" s="63">
        <v>0</v>
      </c>
      <c r="H6" s="63">
        <f t="shared" si="0"/>
        <v>0</v>
      </c>
      <c r="I6" s="64">
        <f t="shared" ref="I6:I19" si="2">IF(H6&gt;0,H6,0)</f>
        <v>0</v>
      </c>
      <c r="J6" s="8"/>
    </row>
    <row r="7" spans="1:10" x14ac:dyDescent="0.2">
      <c r="A7" s="41">
        <v>40</v>
      </c>
      <c r="B7" s="30" t="s">
        <v>14</v>
      </c>
      <c r="C7" s="63">
        <v>90665317.049999997</v>
      </c>
      <c r="D7" s="63">
        <v>0</v>
      </c>
      <c r="E7" s="63">
        <f t="shared" si="1"/>
        <v>90665317.049999997</v>
      </c>
      <c r="F7" s="63">
        <v>28052043.859999999</v>
      </c>
      <c r="G7" s="63">
        <v>28052043.859999999</v>
      </c>
      <c r="H7" s="63">
        <f t="shared" si="0"/>
        <v>-62613273.189999998</v>
      </c>
      <c r="I7" s="64">
        <f t="shared" si="2"/>
        <v>0</v>
      </c>
      <c r="J7" s="8"/>
    </row>
    <row r="8" spans="1:10" x14ac:dyDescent="0.2">
      <c r="A8" s="41">
        <v>50</v>
      </c>
      <c r="B8" s="30" t="s">
        <v>15</v>
      </c>
      <c r="C8" s="63">
        <v>255000</v>
      </c>
      <c r="D8" s="63">
        <v>0</v>
      </c>
      <c r="E8" s="63">
        <f t="shared" si="1"/>
        <v>255000</v>
      </c>
      <c r="F8" s="63">
        <v>310151.5</v>
      </c>
      <c r="G8" s="63">
        <v>310151.5</v>
      </c>
      <c r="H8" s="63">
        <f t="shared" si="0"/>
        <v>55151.5</v>
      </c>
      <c r="I8" s="64">
        <f t="shared" si="2"/>
        <v>55151.5</v>
      </c>
      <c r="J8" s="8"/>
    </row>
    <row r="9" spans="1:10" x14ac:dyDescent="0.2">
      <c r="A9" s="41">
        <v>51</v>
      </c>
      <c r="B9" s="31" t="s">
        <v>16</v>
      </c>
      <c r="C9" s="63">
        <v>255000</v>
      </c>
      <c r="D9" s="63">
        <v>0</v>
      </c>
      <c r="E9" s="63">
        <f t="shared" si="1"/>
        <v>255000</v>
      </c>
      <c r="F9" s="63">
        <v>310151.5</v>
      </c>
      <c r="G9" s="63">
        <v>310151.5</v>
      </c>
      <c r="H9" s="63">
        <f t="shared" si="0"/>
        <v>55151.5</v>
      </c>
      <c r="I9" s="64">
        <f t="shared" si="2"/>
        <v>55151.5</v>
      </c>
      <c r="J9" s="8"/>
    </row>
    <row r="10" spans="1:10" x14ac:dyDescent="0.2">
      <c r="A10" s="41">
        <v>52</v>
      </c>
      <c r="B10" s="31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x14ac:dyDescent="0.2">
      <c r="A11" s="41">
        <v>60</v>
      </c>
      <c r="B11" s="30" t="s">
        <v>18</v>
      </c>
      <c r="C11" s="63">
        <v>1255020.95</v>
      </c>
      <c r="D11" s="63">
        <v>0</v>
      </c>
      <c r="E11" s="63">
        <f t="shared" si="1"/>
        <v>1255020.95</v>
      </c>
      <c r="F11" s="63">
        <v>624975.87</v>
      </c>
      <c r="G11" s="63">
        <v>624975.87</v>
      </c>
      <c r="H11" s="63">
        <f t="shared" si="0"/>
        <v>-630045.07999999996</v>
      </c>
      <c r="I11" s="64">
        <f t="shared" si="2"/>
        <v>0</v>
      </c>
      <c r="J11" s="8"/>
    </row>
    <row r="12" spans="1:10" x14ac:dyDescent="0.2">
      <c r="A12" s="41">
        <v>61</v>
      </c>
      <c r="B12" s="31" t="s">
        <v>16</v>
      </c>
      <c r="C12" s="63">
        <v>1255020.95</v>
      </c>
      <c r="D12" s="63">
        <v>0</v>
      </c>
      <c r="E12" s="63">
        <f t="shared" si="1"/>
        <v>1255020.95</v>
      </c>
      <c r="F12" s="63">
        <v>624975.87</v>
      </c>
      <c r="G12" s="63">
        <v>624975.87</v>
      </c>
      <c r="H12" s="63">
        <f t="shared" si="0"/>
        <v>-630045.07999999996</v>
      </c>
      <c r="I12" s="64">
        <f t="shared" si="2"/>
        <v>0</v>
      </c>
      <c r="J12" s="8"/>
    </row>
    <row r="13" spans="1:10" x14ac:dyDescent="0.2">
      <c r="A13" s="41">
        <v>62</v>
      </c>
      <c r="B13" s="31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x14ac:dyDescent="0.2">
      <c r="A14" s="41">
        <v>80</v>
      </c>
      <c r="B14" s="30" t="s">
        <v>20</v>
      </c>
      <c r="C14" s="63">
        <v>24220000</v>
      </c>
      <c r="D14" s="63">
        <v>0</v>
      </c>
      <c r="E14" s="63">
        <f>C14+D14</f>
        <v>24220000</v>
      </c>
      <c r="F14" s="63">
        <v>3989278.11</v>
      </c>
      <c r="G14" s="63">
        <v>3989278.11</v>
      </c>
      <c r="H14" s="63">
        <f t="shared" si="0"/>
        <v>-20230721.890000001</v>
      </c>
      <c r="I14" s="64">
        <f t="shared" si="2"/>
        <v>0</v>
      </c>
      <c r="J14" s="8"/>
    </row>
    <row r="15" spans="1:10" x14ac:dyDescent="0.2">
      <c r="A15" s="41">
        <v>90</v>
      </c>
      <c r="B15" s="30" t="s">
        <v>22</v>
      </c>
      <c r="C15" s="63">
        <v>0</v>
      </c>
      <c r="D15" s="63">
        <v>0</v>
      </c>
      <c r="E15" s="63">
        <f>C15+D15</f>
        <v>0</v>
      </c>
      <c r="F15" s="63">
        <v>0</v>
      </c>
      <c r="G15" s="63">
        <v>0</v>
      </c>
      <c r="H15" s="63">
        <f t="shared" si="0"/>
        <v>0</v>
      </c>
      <c r="I15" s="64">
        <f t="shared" si="2"/>
        <v>0</v>
      </c>
      <c r="J15" s="8"/>
    </row>
    <row r="16" spans="1:10" x14ac:dyDescent="0.2">
      <c r="A16" s="40">
        <v>90003</v>
      </c>
      <c r="B16" s="32" t="s">
        <v>24</v>
      </c>
      <c r="C16" s="65">
        <f>SUM(C17:C19)</f>
        <v>0</v>
      </c>
      <c r="D16" s="65">
        <f>SUM(D17:D19)</f>
        <v>0</v>
      </c>
      <c r="E16" s="65">
        <f>SUM(E17:E19)</f>
        <v>0</v>
      </c>
      <c r="F16" s="65">
        <f>SUM(F17:F19)</f>
        <v>32.29</v>
      </c>
      <c r="G16" s="65">
        <f>SUM(G17:G19)</f>
        <v>32.29</v>
      </c>
      <c r="H16" s="65">
        <f t="shared" si="0"/>
        <v>32.29</v>
      </c>
      <c r="I16" s="67">
        <f>SUM(I17:I19)</f>
        <v>32.29</v>
      </c>
      <c r="J16" s="8"/>
    </row>
    <row r="17" spans="1:10" x14ac:dyDescent="0.2">
      <c r="A17" s="41">
        <v>20</v>
      </c>
      <c r="B17" s="30" t="s">
        <v>12</v>
      </c>
      <c r="C17" s="63">
        <v>0</v>
      </c>
      <c r="D17" s="63">
        <v>0</v>
      </c>
      <c r="E17" s="63">
        <f>C17+D17</f>
        <v>0</v>
      </c>
      <c r="F17" s="63">
        <v>0</v>
      </c>
      <c r="G17" s="63">
        <v>0</v>
      </c>
      <c r="H17" s="63">
        <f t="shared" si="0"/>
        <v>0</v>
      </c>
      <c r="I17" s="64">
        <f t="shared" si="2"/>
        <v>0</v>
      </c>
      <c r="J17" s="8"/>
    </row>
    <row r="18" spans="1:10" x14ac:dyDescent="0.2">
      <c r="A18" s="41">
        <v>70</v>
      </c>
      <c r="B18" s="30" t="s">
        <v>19</v>
      </c>
      <c r="C18" s="63">
        <v>0</v>
      </c>
      <c r="D18" s="63">
        <v>0</v>
      </c>
      <c r="E18" s="63">
        <f>C18+D18</f>
        <v>0</v>
      </c>
      <c r="F18" s="63">
        <v>32.29</v>
      </c>
      <c r="G18" s="63">
        <v>32.29</v>
      </c>
      <c r="H18" s="63">
        <f t="shared" si="0"/>
        <v>32.29</v>
      </c>
      <c r="I18" s="64">
        <f t="shared" si="2"/>
        <v>32.29</v>
      </c>
      <c r="J18" s="8"/>
    </row>
    <row r="19" spans="1:10" x14ac:dyDescent="0.2">
      <c r="A19" s="41">
        <v>90</v>
      </c>
      <c r="B19" s="30" t="s">
        <v>22</v>
      </c>
      <c r="C19" s="63">
        <v>0</v>
      </c>
      <c r="D19" s="63">
        <v>0</v>
      </c>
      <c r="E19" s="63">
        <f>C19+D19</f>
        <v>0</v>
      </c>
      <c r="F19" s="63">
        <v>0</v>
      </c>
      <c r="G19" s="63">
        <v>0</v>
      </c>
      <c r="H19" s="63">
        <f t="shared" si="0"/>
        <v>0</v>
      </c>
      <c r="I19" s="64">
        <f t="shared" si="2"/>
        <v>0</v>
      </c>
      <c r="J19" s="8"/>
    </row>
    <row r="20" spans="1:10" x14ac:dyDescent="0.2">
      <c r="A20" s="40">
        <v>90004</v>
      </c>
      <c r="B20" s="13" t="s">
        <v>25</v>
      </c>
      <c r="C20" s="65">
        <f>SUM(C21)</f>
        <v>0</v>
      </c>
      <c r="D20" s="65">
        <f>SUM(D21)</f>
        <v>0</v>
      </c>
      <c r="E20" s="65">
        <f>SUM(E21)</f>
        <v>0</v>
      </c>
      <c r="F20" s="65">
        <f>SUM(F21)</f>
        <v>0</v>
      </c>
      <c r="G20" s="65">
        <f>SUM(G21)</f>
        <v>0</v>
      </c>
      <c r="H20" s="65">
        <f t="shared" si="0"/>
        <v>0</v>
      </c>
      <c r="I20" s="67">
        <f>SUM(I21)</f>
        <v>0</v>
      </c>
      <c r="J20" s="8"/>
    </row>
    <row r="21" spans="1:10" x14ac:dyDescent="0.2">
      <c r="A21" s="42" t="s">
        <v>26</v>
      </c>
      <c r="B21" s="33" t="s">
        <v>21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70">
        <v>0</v>
      </c>
      <c r="J21" s="8"/>
    </row>
    <row r="23" spans="1:10" x14ac:dyDescent="0.2">
      <c r="A23" s="43" t="s">
        <v>46</v>
      </c>
      <c r="B23" s="44"/>
      <c r="C23" s="44"/>
      <c r="D23" s="45"/>
    </row>
    <row r="24" spans="1:10" x14ac:dyDescent="0.2">
      <c r="A24" s="46"/>
      <c r="B24" s="44"/>
      <c r="C24" s="44"/>
      <c r="D24" s="45"/>
    </row>
    <row r="25" spans="1:10" x14ac:dyDescent="0.2">
      <c r="A25" s="47"/>
      <c r="B25" s="48"/>
      <c r="C25" s="47"/>
      <c r="D25" s="47"/>
    </row>
    <row r="26" spans="1:10" x14ac:dyDescent="0.2">
      <c r="A26" s="49"/>
      <c r="B26" s="47"/>
      <c r="C26" s="47"/>
      <c r="D26" s="47"/>
    </row>
    <row r="27" spans="1:10" x14ac:dyDescent="0.2">
      <c r="A27" s="49"/>
      <c r="B27" s="47" t="s">
        <v>47</v>
      </c>
      <c r="C27" s="49"/>
      <c r="D27" s="50" t="s">
        <v>47</v>
      </c>
    </row>
    <row r="28" spans="1:10" ht="33.75" x14ac:dyDescent="0.2">
      <c r="A28" s="49"/>
      <c r="B28" s="51" t="s">
        <v>123</v>
      </c>
      <c r="C28" s="52"/>
      <c r="D28" s="53" t="s">
        <v>124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2017-03-30T22:07:26Z</cp:lastPrinted>
  <dcterms:created xsi:type="dcterms:W3CDTF">2012-12-11T20:48:19Z</dcterms:created>
  <dcterms:modified xsi:type="dcterms:W3CDTF">2017-04-26T15:36:43Z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