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5200" windowHeight="11985"/>
  </bookViews>
  <sheets>
    <sheet name="PK" sheetId="1" r:id="rId1"/>
    <sheet name="Instructivo_PK" sheetId="4" r:id="rId2"/>
  </sheets>
  <definedNames>
    <definedName name="_xlnm._FilterDatabase" localSheetId="0" hidden="1">PK!$A$3:$N$23</definedName>
  </definedNames>
  <calcPr calcId="152511"/>
</workbook>
</file>

<file path=xl/calcChain.xml><?xml version="1.0" encoding="utf-8"?>
<calcChain xmlns="http://schemas.openxmlformats.org/spreadsheetml/2006/main">
  <c r="K38" i="1" l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8" i="1" l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E29" i="1"/>
  <c r="K29" i="1" s="1"/>
  <c r="M29" i="1" s="1"/>
  <c r="K17" i="1" l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K7" i="1"/>
  <c r="M7" i="1" s="1"/>
  <c r="K6" i="1"/>
  <c r="M6" i="1" s="1"/>
  <c r="F5" i="1"/>
  <c r="K5" i="1" s="1"/>
  <c r="M5" i="1" s="1"/>
</calcChain>
</file>

<file path=xl/sharedStrings.xml><?xml version="1.0" encoding="utf-8"?>
<sst xmlns="http://schemas.openxmlformats.org/spreadsheetml/2006/main" count="174" uniqueCount="129">
  <si>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</si>
  <si>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</si>
  <si>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</si>
  <si>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</si>
  <si>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</si>
  <si>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</si>
  <si>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</si>
  <si>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</si>
  <si>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</si>
  <si>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</si>
  <si>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</si>
  <si>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</si>
  <si>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</si>
  <si>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</si>
  <si>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</si>
  <si>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</si>
  <si>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</si>
  <si>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</si>
  <si>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</si>
  <si>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</si>
  <si>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</si>
  <si>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</si>
  <si>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</si>
  <si>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</si>
  <si>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</si>
  <si>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</si>
  <si>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</si>
  <si>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</si>
  <si>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</si>
  <si>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</si>
  <si>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</si>
  <si>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</si>
  <si>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</si>
  <si>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</si>
  <si>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</si>
  <si>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</si>
  <si>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</si>
  <si>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</si>
  <si>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</si>
  <si>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31120-8105</t>
  </si>
  <si>
    <t>Obra civil para la mejor recepcion y distribuccion del servicio de agu apotable para la parte alta de SMA</t>
  </si>
  <si>
    <t>31120-8103</t>
  </si>
  <si>
    <t>SAP-OA-PDD-14-01-IF</t>
  </si>
  <si>
    <t>Rehabilitacion de linea de conduccion y red de distribuccion de agua potable del Tanque Villa el Molino a crucero de Montes de Oca esq Barranca, en la ciudad de San Miguel de Allende, Guanajuato</t>
  </si>
  <si>
    <t>SAP-OA-GIC-15-19-SP</t>
  </si>
  <si>
    <t>Equipamiento y Electrificación de Pozo San Julian II, San Miguel de Allende, Guanajuato</t>
  </si>
  <si>
    <t>SAP-OA-AZU-15-28-LF</t>
  </si>
  <si>
    <t>Linea de Conduccion Tanque Insurgentes, Sector 2, Subsector 1. Primera Etapa ( APAZU )</t>
  </si>
  <si>
    <t>Trabajo complementario para mejoramiento del abastecimiento del Agua Potable en la parte alta de San Miguel y Zona Centro</t>
  </si>
  <si>
    <t>SAP-OA-R33-15-21-SM</t>
  </si>
  <si>
    <t xml:space="preserve">Perforacion de Pozo para Agua Potable en la comunidad Puente del Carmen </t>
  </si>
  <si>
    <t>SAP-OA-R33-15-35-SM</t>
  </si>
  <si>
    <t>Construccion de Tanque Elevado para la Comunidad de Corral de Piedras</t>
  </si>
  <si>
    <t>Obra civil para la mejor recepcion y distribuccion del servicio de agu apotable en dicha comunidad</t>
  </si>
  <si>
    <t>SAP-OA-R33-15-29-SM</t>
  </si>
  <si>
    <t>Perforacion de Pozo para Agua Potable en la comunidad  de Cruz del Palmar</t>
  </si>
  <si>
    <t>SAP-OA-R33-15-24-SM</t>
  </si>
  <si>
    <t>Perforacion de Pozo para Agua Potable en la comunidad  de Corralejo de Arriba</t>
  </si>
  <si>
    <t>SAP-SO-GIC-15-15-DP</t>
  </si>
  <si>
    <t xml:space="preserve">Elaboracion de 5 proyectos ejecutivos para la Ampliacion de Redes de Agua Potable en Diversas Comunidades </t>
  </si>
  <si>
    <t>Se realizan proyectos para mejorar la infraestructura en diferentes comunidades del municipio</t>
  </si>
  <si>
    <t>SAP-SO-R33-15-23-DM</t>
  </si>
  <si>
    <t>Elaboracion de 2 proyectos ejecutivos de agua potable y alcantarillado sanitario y dos proyectos ejecutivos de hidrantes para agua potable para colonias del ejido de tirado</t>
  </si>
  <si>
    <t>SAP-SO-GIC-15-15-DP-01</t>
  </si>
  <si>
    <t xml:space="preserve">Elaboracion de 5 proyectos ejecutivos para la ampliacion de redes de agua potable en diversas comunidades del municipio de San miguel de Allende, Gto </t>
  </si>
  <si>
    <t>SAP-OA-PROAGUA-16-23-LF</t>
  </si>
  <si>
    <t>Red de Distribuccion e Instrumentacion Sector 1 Centro, Subsector 1 (Primera Etapa), en la Ciudad de San Miguel de Allende, Gto.</t>
  </si>
  <si>
    <t>SAP-OA-PROAGUA-16-30-IF</t>
  </si>
  <si>
    <t>Linea de Conduccion Tanque Insurgentes Sector 2, Subsector 1, Segunda Etapa, en la Ciudad de San Miguel de Allende, Gto.</t>
  </si>
  <si>
    <t>SAP-OA-PROAGUA-16-29-IF</t>
  </si>
  <si>
    <t>Red de Distribuccion e Instrumentacion Sector 2-T04 Insurgentes, Subsector 2 (Primera Etapa), en la Ciudad de San Miguel de Allende, Gto.</t>
  </si>
  <si>
    <t>Elaboracion del Plan de Desarrollo Integral (PDI), para el Sistema de Agua Potable y Alcantarillado del Municipio de San Miguel de Allende, Gto</t>
  </si>
  <si>
    <t>Equipamiento y Electrificacion de Pozo Profundo para agua potable en la comunidad de Cruz del Palmar, Municipio de San Miguel de Allende, Gto.</t>
  </si>
  <si>
    <t>Equipamiento y Electrificacion de Pozo Profundo para agua potable en la comunidad de Corralejo de Arriba, Municipio de San Miguel de Allende, Gto.</t>
  </si>
  <si>
    <t>Perforacion de Pozo Profundo para Agua Potable en la Comunidad de Guanajuatito, Municipio de San Miguel de Allende, Gto.</t>
  </si>
  <si>
    <t>Construccion de Tanque Metalico Elevado de 100 m3 en la comunidad de la Huerta y Soria, Municipio de San Miguel de Allende, Gto.</t>
  </si>
  <si>
    <t xml:space="preserve">Construccion de Redes de Distribuccion de Agua Potable en la Colonia Nuevo Tenochtitlan, en el Ejido de Tirado (1ra Etapa), Cabecera Municipal, San Miguel de Allende, Gto. </t>
  </si>
  <si>
    <t>Sistema de Drenaje Sanitario Callejones: Capulin (opcion A), la Luz, Priv de Bustamante en Col Libramiento El Caracol</t>
  </si>
  <si>
    <t>Construccion de Potabilizadoras y Lineas de Conduccion en las Comunidades de: La Cuadrilla, Los Galvanes, Los Toriles, El Pinalillo (1ra Etapa), Municipio de San Miguel de Allende, Gto.</t>
  </si>
  <si>
    <t>Construccion de Red de Distribuccion de Agua Potable para Instalacion de Hidrantes en la Col Peña de la Cruz, Ejido de San Miguel Viejo</t>
  </si>
  <si>
    <t>Ampliacion de Red de Distribuccion de Agua Potable en la calle Astilleros y Priv de Astilleros, en la Col San Miguel Tres Cruces</t>
  </si>
  <si>
    <t xml:space="preserve">Consultoria para la Elaboracion del Padron de Usuarios del SAPASMA </t>
  </si>
  <si>
    <t>Suministro e Instalacion de 7,000 medidores en la Cabecera Municipal de San Miguel de Allende, Gto.</t>
  </si>
  <si>
    <t>SAP-SO-PRODI-16-32-DB</t>
  </si>
  <si>
    <t>SAP-OD-FAISM-16-60-DM</t>
  </si>
  <si>
    <t>SAP-OD-FAISM-16-61-DM</t>
  </si>
  <si>
    <t>SAP-OA-Q0044-FAISM-16-45-DP</t>
  </si>
  <si>
    <t>SAP-OD-FAISM-16-62-DM</t>
  </si>
  <si>
    <t>SAP-OD-FAISM-16-58-DM</t>
  </si>
  <si>
    <t>SAP-OD-FAISM-16-55-DM</t>
  </si>
  <si>
    <t>SAP-OD-FAISM-16-59-DM</t>
  </si>
  <si>
    <t>SAP-OD-FAISM-16-65-DM</t>
  </si>
  <si>
    <t>SAP-OD-FAISM-16-57-DM</t>
  </si>
  <si>
    <t>SAP-SO-PRODI-16-47-DB</t>
  </si>
  <si>
    <t>SAP-SO-PRODI-16-72-LB</t>
  </si>
  <si>
    <t>Desarrollo del Plan Integral para acciones correctivas del sistema</t>
  </si>
  <si>
    <t>Mejoramiento de eficiencia comercial por parte del Sistema con la instalacion de los medidores</t>
  </si>
  <si>
    <t>31120-8108</t>
  </si>
  <si>
    <t>Obra civil para mejoramiento del suminstro del agua potable en dicha comunidad</t>
  </si>
  <si>
    <t>Obra civil para la mejor distribuccion del agua potable en las comunidades</t>
  </si>
  <si>
    <t>Obra civil permitira el aumento de la infraestructura de las redes de distribuccion del sistema</t>
  </si>
  <si>
    <t>Mejoramiento del control de nuevas tomas por parte del sistema</t>
  </si>
  <si>
    <t>Obra civil para la mejor recepcion y distribuccion del servicio de agua potable para la parte del centro de SMA</t>
  </si>
  <si>
    <t>Obra civil para la mejor recepcion y distribuccion del servicio de agua potable para la parte de superior de SMA</t>
  </si>
  <si>
    <t>Obra civil para la mejor recepcion y distribuccion del servicio de agua potable de SMA</t>
  </si>
  <si>
    <t>Amplliacion de la red de drenaje en SMA</t>
  </si>
  <si>
    <t>Construccion de Linea de Conduccion para Rebombeo de Agua Potable del Tanque de Almacenamiento la Paz a la Colonia Lomas de San Jose</t>
  </si>
  <si>
    <t>Ampliacion y reubicacion de la linea de conduccion del Tanque superficial al Tanque Metalico Elevado de 100 m3 en la comunidad de la Huerta y Soria, incluye obras de proteccion de la zona tanque</t>
  </si>
  <si>
    <t>Construccion de Carcamo de Rebombeo de Agua Residual en la Privada de San Felipe, Barrio de las Cuevitas</t>
  </si>
  <si>
    <t>Construccion de Red de Agua Potable para Abastecimiento de Hidrantes y Construccion de Tanque de Almacenamiento 1ra Etapa Col Lomas de San Jose</t>
  </si>
  <si>
    <t>Ampliacion de Redes de Agua Potable y Construccion de Hidrantes en las Parcelas 86, 81, 73, 68, 51 de la zona del Ejido de Tirado</t>
  </si>
  <si>
    <t>Ampliacion de Redes de Agua Potable y Construccion de Hidrantes en las Parcelas 1, 6, 12, 17, 18, 13, 7, 6 de la zona del Ejido de Tirado</t>
  </si>
  <si>
    <t>Impermeabilizacion del Tanque de Almacenamiento de Agua Potable Independencia II</t>
  </si>
  <si>
    <t>Ampliacion de Redes de Agua Potable y Construccion de Hidrantes en las Parcelas 74, 69, 82, 70, 60, 59, 57, 58 de la zona del Ejido de Tirado</t>
  </si>
  <si>
    <t xml:space="preserve">Ampliacion de Red de Drenaje Sanitario en Callejon Rivera Col. Valle del Maiz y Privada de Astilleros Col San Miguel Tres Cruces </t>
  </si>
  <si>
    <t>SAP-OD-FAISM-2016-17-03-DM</t>
  </si>
  <si>
    <t>SAP-OD-FAISM-16-64-DM</t>
  </si>
  <si>
    <t>SAP-OD-FAISM-16-66-DM</t>
  </si>
  <si>
    <t>SAP-OD-FAISM-2016-17-02-DM</t>
  </si>
  <si>
    <t>SAP-OD-FAISM-2016-17-05-DM</t>
  </si>
  <si>
    <t>SAP-OD-FAISM-2016-17-06-DM</t>
  </si>
  <si>
    <t>SAP-AD-PRODDER-16-71-DF</t>
  </si>
  <si>
    <t>SAP-OD-FAISM-2016-17-04-DM</t>
  </si>
  <si>
    <t>SAP-OD-FAISM-2016-16-56-DM</t>
  </si>
  <si>
    <t>Mejoramiento de la distribuccion del agua potable en la comunidad</t>
  </si>
  <si>
    <t>Mejoramiento para la recepcion y distribuccion del Agua Potable en SMA</t>
  </si>
  <si>
    <t>SISTEMA DE AGUA POTABLE Y ALCANTARILLADO DE SAN MIGUEL DE ALLENDE           
MUNICIPIO DE SAN MIGUEL DE ALLENDE 
PROGRAMAS Y PROYECTOS DE INVERSIÓN
DEL 1 DE ENERO AL 31 DE MARZO DE 2017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</si>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</sst>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0" fillId="0" borderId="7" xfId="0" applyBorder="1" applyAlignment="1" applyProtection="1">
      <alignment vertical="center"/>
      <protection locked="0"/>
    </xf>
    <xf numFmtId="2" fontId="0" fillId="0" borderId="7" xfId="0" applyNumberFormat="1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10" fontId="0" fillId="0" borderId="7" xfId="0" applyNumberFormat="1" applyFont="1" applyBorder="1" applyAlignment="1" applyProtection="1">
      <alignment vertical="center"/>
      <protection locked="0"/>
    </xf>
    <xf numFmtId="10" fontId="10" fillId="0" borderId="7" xfId="17" applyNumberFormat="1" applyFont="1" applyBorder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pane ySplit="3" topLeftCell="A34" activePane="bottomLeft" state="frozen"/>
      <selection pane="bottomLeft" activeCell="B51" sqref="B51"/>
    </sheetView>
  </sheetViews>
  <sheetFormatPr baseColWidth="10" defaultRowHeight="11.25" x14ac:dyDescent="0.2"/>
  <cols>
    <col min="1" max="1" width="22.5" style="4" customWidth="1"/>
    <col min="2" max="2" width="32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51.75" customHeight="1" x14ac:dyDescent="0.2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5" spans="1:14" ht="67.5" x14ac:dyDescent="0.2">
      <c r="A5" s="22" t="s">
        <v>42</v>
      </c>
      <c r="B5" s="23" t="s">
        <v>43</v>
      </c>
      <c r="C5" s="23" t="s">
        <v>43</v>
      </c>
      <c r="D5" s="24" t="s">
        <v>41</v>
      </c>
      <c r="E5" s="25">
        <v>3373890.74</v>
      </c>
      <c r="F5" s="29">
        <f>113716.84+50066.86</f>
        <v>163783.70000000001</v>
      </c>
      <c r="G5" s="25">
        <v>3389484.54</v>
      </c>
      <c r="H5" s="26">
        <v>1</v>
      </c>
      <c r="I5" s="26">
        <v>0</v>
      </c>
      <c r="J5" s="26">
        <v>0.99539999999999995</v>
      </c>
      <c r="K5" s="28">
        <f>G5/(E5+F5)</f>
        <v>0.95811092781053075</v>
      </c>
      <c r="L5" s="27">
        <v>0</v>
      </c>
      <c r="M5" s="27">
        <f t="shared" ref="M5:M17" si="0">K5</f>
        <v>0.95811092781053075</v>
      </c>
      <c r="N5" s="27">
        <v>0</v>
      </c>
    </row>
    <row r="6" spans="1:14" ht="33.75" x14ac:dyDescent="0.2">
      <c r="A6" s="22" t="s">
        <v>44</v>
      </c>
      <c r="B6" s="23" t="s">
        <v>45</v>
      </c>
      <c r="C6" s="23"/>
      <c r="D6" s="24" t="s">
        <v>41</v>
      </c>
      <c r="E6" s="25">
        <v>2059602.69</v>
      </c>
      <c r="F6" s="25">
        <v>0</v>
      </c>
      <c r="G6" s="25">
        <v>1935523.89</v>
      </c>
      <c r="H6" s="26">
        <v>1</v>
      </c>
      <c r="I6" s="26">
        <v>0</v>
      </c>
      <c r="J6" s="26">
        <v>1</v>
      </c>
      <c r="K6" s="28">
        <f t="shared" ref="K6:K17" si="1">G6/E6</f>
        <v>0.93975595361064512</v>
      </c>
      <c r="L6" s="27">
        <v>0</v>
      </c>
      <c r="M6" s="27">
        <f t="shared" si="0"/>
        <v>0.93975595361064512</v>
      </c>
      <c r="N6" s="27">
        <v>0</v>
      </c>
    </row>
    <row r="7" spans="1:14" ht="45" x14ac:dyDescent="0.2">
      <c r="A7" s="22" t="s">
        <v>46</v>
      </c>
      <c r="B7" s="23" t="s">
        <v>47</v>
      </c>
      <c r="C7" s="23" t="s">
        <v>48</v>
      </c>
      <c r="D7" s="24" t="s">
        <v>41</v>
      </c>
      <c r="E7" s="25">
        <v>5097198.37</v>
      </c>
      <c r="F7" s="25">
        <v>0</v>
      </c>
      <c r="G7" s="25">
        <v>5020844.3600000003</v>
      </c>
      <c r="H7" s="26">
        <v>1</v>
      </c>
      <c r="I7" s="26">
        <v>0</v>
      </c>
      <c r="J7" s="26">
        <v>1</v>
      </c>
      <c r="K7" s="28">
        <f t="shared" si="1"/>
        <v>0.98502039660661667</v>
      </c>
      <c r="L7" s="27">
        <v>0</v>
      </c>
      <c r="M7" s="27">
        <f t="shared" si="0"/>
        <v>0.98502039660661667</v>
      </c>
      <c r="N7" s="27">
        <v>0</v>
      </c>
    </row>
    <row r="8" spans="1:14" ht="33.75" x14ac:dyDescent="0.2">
      <c r="A8" s="22" t="s">
        <v>49</v>
      </c>
      <c r="B8" s="23" t="s">
        <v>50</v>
      </c>
      <c r="C8" s="23"/>
      <c r="D8" s="24" t="s">
        <v>41</v>
      </c>
      <c r="E8" s="25">
        <v>2536342.61</v>
      </c>
      <c r="F8" s="25">
        <v>0</v>
      </c>
      <c r="G8" s="25">
        <v>2466624.96</v>
      </c>
      <c r="H8" s="26">
        <v>1</v>
      </c>
      <c r="I8" s="26">
        <v>0</v>
      </c>
      <c r="J8" s="26">
        <v>1</v>
      </c>
      <c r="K8" s="28">
        <f t="shared" si="1"/>
        <v>0.97251252661011756</v>
      </c>
      <c r="L8" s="27">
        <v>0</v>
      </c>
      <c r="M8" s="27">
        <f t="shared" si="0"/>
        <v>0.97251252661011756</v>
      </c>
      <c r="N8" s="27">
        <v>0</v>
      </c>
    </row>
    <row r="9" spans="1:14" ht="33.75" x14ac:dyDescent="0.2">
      <c r="A9" s="22" t="s">
        <v>51</v>
      </c>
      <c r="B9" s="23" t="s">
        <v>52</v>
      </c>
      <c r="C9" s="23" t="s">
        <v>53</v>
      </c>
      <c r="D9" s="24" t="s">
        <v>41</v>
      </c>
      <c r="E9" s="25">
        <v>2547740.5</v>
      </c>
      <c r="F9" s="25">
        <v>0</v>
      </c>
      <c r="G9" s="25">
        <v>2472574.08</v>
      </c>
      <c r="H9" s="26">
        <v>1</v>
      </c>
      <c r="I9" s="26">
        <v>0</v>
      </c>
      <c r="J9" s="26">
        <v>1</v>
      </c>
      <c r="K9" s="28">
        <f t="shared" si="1"/>
        <v>0.97049683042680368</v>
      </c>
      <c r="L9" s="27">
        <v>0</v>
      </c>
      <c r="M9" s="27">
        <f t="shared" si="0"/>
        <v>0.97049683042680368</v>
      </c>
      <c r="N9" s="27">
        <v>0</v>
      </c>
    </row>
    <row r="10" spans="1:14" ht="33.75" x14ac:dyDescent="0.2">
      <c r="A10" s="22" t="s">
        <v>54</v>
      </c>
      <c r="B10" s="23" t="s">
        <v>55</v>
      </c>
      <c r="C10" s="23"/>
      <c r="D10" s="24" t="s">
        <v>39</v>
      </c>
      <c r="E10" s="25">
        <v>2548720.34</v>
      </c>
      <c r="F10" s="25">
        <v>0</v>
      </c>
      <c r="G10" s="25">
        <v>2435782.77</v>
      </c>
      <c r="H10" s="26">
        <v>1</v>
      </c>
      <c r="I10" s="26">
        <v>0</v>
      </c>
      <c r="J10" s="26">
        <v>1</v>
      </c>
      <c r="K10" s="28">
        <f t="shared" si="1"/>
        <v>0.95568852014576078</v>
      </c>
      <c r="L10" s="27">
        <v>0</v>
      </c>
      <c r="M10" s="27">
        <f t="shared" si="0"/>
        <v>0.95568852014576078</v>
      </c>
      <c r="N10" s="27">
        <v>0</v>
      </c>
    </row>
    <row r="11" spans="1:14" ht="33.75" x14ac:dyDescent="0.2">
      <c r="A11" s="22" t="s">
        <v>56</v>
      </c>
      <c r="B11" s="23" t="s">
        <v>57</v>
      </c>
      <c r="C11" s="23"/>
      <c r="D11" s="24" t="s">
        <v>39</v>
      </c>
      <c r="E11" s="25">
        <v>2588622.0699999998</v>
      </c>
      <c r="F11" s="25">
        <v>0</v>
      </c>
      <c r="G11" s="25">
        <v>2568202.44</v>
      </c>
      <c r="H11" s="26">
        <v>1</v>
      </c>
      <c r="I11" s="26">
        <v>0</v>
      </c>
      <c r="J11" s="26">
        <v>1</v>
      </c>
      <c r="K11" s="28">
        <f t="shared" si="1"/>
        <v>0.99211177628567471</v>
      </c>
      <c r="L11" s="27">
        <v>0</v>
      </c>
      <c r="M11" s="27">
        <f t="shared" si="0"/>
        <v>0.99211177628567471</v>
      </c>
      <c r="N11" s="27">
        <v>0</v>
      </c>
    </row>
    <row r="12" spans="1:14" ht="45" x14ac:dyDescent="0.2">
      <c r="A12" s="22" t="s">
        <v>58</v>
      </c>
      <c r="B12" s="23" t="s">
        <v>59</v>
      </c>
      <c r="C12" s="23" t="s">
        <v>60</v>
      </c>
      <c r="D12" s="24" t="s">
        <v>41</v>
      </c>
      <c r="E12" s="25">
        <v>349663.14</v>
      </c>
      <c r="F12" s="25">
        <v>0</v>
      </c>
      <c r="G12" s="25">
        <v>318209.59999999998</v>
      </c>
      <c r="H12" s="26">
        <v>1</v>
      </c>
      <c r="I12" s="26">
        <v>0</v>
      </c>
      <c r="J12" s="26">
        <v>1</v>
      </c>
      <c r="K12" s="28">
        <f t="shared" si="1"/>
        <v>0.91004616614722378</v>
      </c>
      <c r="L12" s="27">
        <v>0</v>
      </c>
      <c r="M12" s="27">
        <f t="shared" si="0"/>
        <v>0.91004616614722378</v>
      </c>
      <c r="N12" s="27">
        <v>0</v>
      </c>
    </row>
    <row r="13" spans="1:14" ht="67.5" x14ac:dyDescent="0.2">
      <c r="A13" s="22" t="s">
        <v>61</v>
      </c>
      <c r="B13" s="23" t="s">
        <v>62</v>
      </c>
      <c r="C13" s="23" t="s">
        <v>60</v>
      </c>
      <c r="D13" s="24" t="s">
        <v>41</v>
      </c>
      <c r="E13" s="25">
        <v>338660.42</v>
      </c>
      <c r="F13" s="25">
        <v>0</v>
      </c>
      <c r="G13" s="25">
        <v>225773.59</v>
      </c>
      <c r="H13" s="26">
        <v>1</v>
      </c>
      <c r="I13" s="26">
        <v>0</v>
      </c>
      <c r="J13" s="26">
        <v>1</v>
      </c>
      <c r="K13" s="28">
        <f t="shared" si="1"/>
        <v>0.66666659776775805</v>
      </c>
      <c r="L13" s="27">
        <v>0</v>
      </c>
      <c r="M13" s="27">
        <f t="shared" si="0"/>
        <v>0.66666659776775805</v>
      </c>
      <c r="N13" s="27">
        <v>0</v>
      </c>
    </row>
    <row r="14" spans="1:14" ht="56.25" x14ac:dyDescent="0.2">
      <c r="A14" s="22" t="s">
        <v>63</v>
      </c>
      <c r="B14" s="23" t="s">
        <v>64</v>
      </c>
      <c r="C14" s="23" t="s">
        <v>60</v>
      </c>
      <c r="D14" s="24" t="s">
        <v>41</v>
      </c>
      <c r="E14" s="25">
        <v>238848.37</v>
      </c>
      <c r="F14" s="25">
        <v>0</v>
      </c>
      <c r="G14" s="25">
        <v>76616.12</v>
      </c>
      <c r="H14" s="26">
        <v>1</v>
      </c>
      <c r="I14" s="26">
        <v>0</v>
      </c>
      <c r="J14" s="26">
        <v>1</v>
      </c>
      <c r="K14" s="28">
        <f t="shared" si="1"/>
        <v>0.32077304944555407</v>
      </c>
      <c r="L14" s="27">
        <v>0</v>
      </c>
      <c r="M14" s="27">
        <f t="shared" si="0"/>
        <v>0.32077304944555407</v>
      </c>
      <c r="N14" s="27">
        <v>0</v>
      </c>
    </row>
    <row r="15" spans="1:14" ht="56.25" x14ac:dyDescent="0.2">
      <c r="A15" s="22" t="s">
        <v>65</v>
      </c>
      <c r="B15" s="23" t="s">
        <v>66</v>
      </c>
      <c r="C15" s="23" t="s">
        <v>102</v>
      </c>
      <c r="D15" s="24" t="s">
        <v>41</v>
      </c>
      <c r="E15" s="25">
        <v>4991872.53</v>
      </c>
      <c r="F15" s="25">
        <v>0</v>
      </c>
      <c r="G15" s="25">
        <v>2129043.0499999998</v>
      </c>
      <c r="H15" s="26">
        <v>1</v>
      </c>
      <c r="I15" s="26">
        <v>0</v>
      </c>
      <c r="J15" s="26">
        <v>1</v>
      </c>
      <c r="K15" s="28">
        <f t="shared" si="1"/>
        <v>0.42650188625709956</v>
      </c>
      <c r="L15" s="27">
        <v>0</v>
      </c>
      <c r="M15" s="27">
        <f t="shared" si="0"/>
        <v>0.42650188625709956</v>
      </c>
      <c r="N15" s="27">
        <v>0</v>
      </c>
    </row>
    <row r="16" spans="1:14" ht="45" x14ac:dyDescent="0.2">
      <c r="A16" s="22" t="s">
        <v>67</v>
      </c>
      <c r="B16" s="23" t="s">
        <v>68</v>
      </c>
      <c r="C16" s="23" t="s">
        <v>40</v>
      </c>
      <c r="D16" s="24" t="s">
        <v>41</v>
      </c>
      <c r="E16" s="25">
        <v>1454731.82</v>
      </c>
      <c r="F16" s="25">
        <v>0</v>
      </c>
      <c r="G16" s="25">
        <v>793737.99</v>
      </c>
      <c r="H16" s="26">
        <v>1</v>
      </c>
      <c r="I16" s="26">
        <v>0</v>
      </c>
      <c r="J16" s="26">
        <v>1</v>
      </c>
      <c r="K16" s="28">
        <f t="shared" si="1"/>
        <v>0.54562495924506549</v>
      </c>
      <c r="L16" s="27">
        <v>0</v>
      </c>
      <c r="M16" s="27">
        <f t="shared" si="0"/>
        <v>0.54562495924506549</v>
      </c>
      <c r="N16" s="27">
        <v>0</v>
      </c>
    </row>
    <row r="17" spans="1:14" ht="56.25" x14ac:dyDescent="0.2">
      <c r="A17" s="22" t="s">
        <v>69</v>
      </c>
      <c r="B17" s="23" t="s">
        <v>70</v>
      </c>
      <c r="C17" s="23" t="s">
        <v>40</v>
      </c>
      <c r="D17" s="24" t="s">
        <v>41</v>
      </c>
      <c r="E17" s="25">
        <v>3989451.8</v>
      </c>
      <c r="F17" s="25">
        <v>0</v>
      </c>
      <c r="G17" s="25">
        <v>1377279.17</v>
      </c>
      <c r="H17" s="26">
        <v>1</v>
      </c>
      <c r="I17" s="26">
        <v>0</v>
      </c>
      <c r="J17" s="26">
        <v>1</v>
      </c>
      <c r="K17" s="28">
        <f t="shared" si="1"/>
        <v>0.3452301817507859</v>
      </c>
      <c r="L17" s="27">
        <v>0</v>
      </c>
      <c r="M17" s="27">
        <f t="shared" si="0"/>
        <v>0.3452301817507859</v>
      </c>
      <c r="N17" s="27">
        <v>0</v>
      </c>
    </row>
    <row r="18" spans="1:14" ht="56.25" x14ac:dyDescent="0.2">
      <c r="A18" s="22" t="s">
        <v>83</v>
      </c>
      <c r="B18" s="23" t="s">
        <v>71</v>
      </c>
      <c r="C18" s="23" t="s">
        <v>95</v>
      </c>
      <c r="D18" s="24" t="s">
        <v>41</v>
      </c>
      <c r="E18" s="25">
        <v>598895</v>
      </c>
      <c r="F18" s="25">
        <v>0</v>
      </c>
      <c r="G18" s="25">
        <v>479116</v>
      </c>
      <c r="H18" s="26">
        <v>1</v>
      </c>
      <c r="I18" s="26">
        <v>0</v>
      </c>
      <c r="J18" s="26">
        <v>1</v>
      </c>
      <c r="K18" s="28">
        <f t="shared" ref="K18:K29" si="2">G18/E18</f>
        <v>0.8</v>
      </c>
      <c r="L18" s="27">
        <v>0</v>
      </c>
      <c r="M18" s="27">
        <f t="shared" ref="M18:M29" si="3">K18</f>
        <v>0.8</v>
      </c>
      <c r="N18" s="27">
        <v>0</v>
      </c>
    </row>
    <row r="19" spans="1:14" ht="56.25" x14ac:dyDescent="0.2">
      <c r="A19" s="22" t="s">
        <v>84</v>
      </c>
      <c r="B19" s="23" t="s">
        <v>72</v>
      </c>
      <c r="C19" s="23" t="s">
        <v>98</v>
      </c>
      <c r="D19" s="24" t="s">
        <v>41</v>
      </c>
      <c r="E19" s="25">
        <v>744326.57</v>
      </c>
      <c r="F19" s="25">
        <v>0</v>
      </c>
      <c r="G19" s="25">
        <v>710251.57</v>
      </c>
      <c r="H19" s="26">
        <v>1</v>
      </c>
      <c r="I19" s="26">
        <v>0</v>
      </c>
      <c r="J19" s="26">
        <v>1</v>
      </c>
      <c r="K19" s="28">
        <f t="shared" si="2"/>
        <v>0.95422036324727733</v>
      </c>
      <c r="L19" s="27">
        <v>0</v>
      </c>
      <c r="M19" s="27">
        <f t="shared" si="3"/>
        <v>0.95422036324727733</v>
      </c>
      <c r="N19" s="27">
        <v>0</v>
      </c>
    </row>
    <row r="20" spans="1:14" ht="56.25" x14ac:dyDescent="0.2">
      <c r="A20" s="22" t="s">
        <v>85</v>
      </c>
      <c r="B20" s="23" t="s">
        <v>73</v>
      </c>
      <c r="C20" s="23" t="s">
        <v>98</v>
      </c>
      <c r="D20" s="24" t="s">
        <v>41</v>
      </c>
      <c r="E20" s="25">
        <v>899651.75</v>
      </c>
      <c r="F20" s="25">
        <v>0</v>
      </c>
      <c r="G20" s="25">
        <v>899651.75</v>
      </c>
      <c r="H20" s="26">
        <v>1</v>
      </c>
      <c r="I20" s="26">
        <v>0</v>
      </c>
      <c r="J20" s="26">
        <v>1</v>
      </c>
      <c r="K20" s="28">
        <f t="shared" si="2"/>
        <v>1</v>
      </c>
      <c r="L20" s="27">
        <v>0</v>
      </c>
      <c r="M20" s="27">
        <f t="shared" si="3"/>
        <v>1</v>
      </c>
      <c r="N20" s="27">
        <v>0</v>
      </c>
    </row>
    <row r="21" spans="1:14" ht="45" x14ac:dyDescent="0.2">
      <c r="A21" s="22" t="s">
        <v>86</v>
      </c>
      <c r="B21" s="23" t="s">
        <v>74</v>
      </c>
      <c r="C21" s="23"/>
      <c r="D21" s="24" t="s">
        <v>41</v>
      </c>
      <c r="E21" s="25">
        <v>2463709.92</v>
      </c>
      <c r="F21" s="25">
        <v>0</v>
      </c>
      <c r="G21" s="25">
        <v>2463450.2200000002</v>
      </c>
      <c r="H21" s="26">
        <v>1</v>
      </c>
      <c r="I21" s="26">
        <v>0</v>
      </c>
      <c r="J21" s="26">
        <v>1</v>
      </c>
      <c r="K21" s="28">
        <f t="shared" si="2"/>
        <v>0.99989458986307944</v>
      </c>
      <c r="L21" s="27">
        <v>0</v>
      </c>
      <c r="M21" s="27">
        <f t="shared" si="3"/>
        <v>0.99989458986307944</v>
      </c>
      <c r="N21" s="27">
        <v>0</v>
      </c>
    </row>
    <row r="22" spans="1:14" ht="45" x14ac:dyDescent="0.2">
      <c r="A22" s="22" t="s">
        <v>87</v>
      </c>
      <c r="B22" s="23" t="s">
        <v>75</v>
      </c>
      <c r="C22" s="23" t="s">
        <v>99</v>
      </c>
      <c r="D22" s="24" t="s">
        <v>41</v>
      </c>
      <c r="E22" s="25">
        <v>1261721.67</v>
      </c>
      <c r="F22" s="25">
        <v>0</v>
      </c>
      <c r="G22" s="25">
        <v>378516.5</v>
      </c>
      <c r="H22" s="26">
        <v>1</v>
      </c>
      <c r="I22" s="26">
        <v>0</v>
      </c>
      <c r="J22" s="26">
        <v>1</v>
      </c>
      <c r="K22" s="28">
        <f t="shared" si="2"/>
        <v>0.2999999992074322</v>
      </c>
      <c r="L22" s="27">
        <v>0</v>
      </c>
      <c r="M22" s="27">
        <f t="shared" si="3"/>
        <v>0.2999999992074322</v>
      </c>
      <c r="N22" s="27">
        <v>0</v>
      </c>
    </row>
    <row r="23" spans="1:14" ht="67.5" x14ac:dyDescent="0.2">
      <c r="A23" s="22" t="s">
        <v>88</v>
      </c>
      <c r="B23" s="23" t="s">
        <v>76</v>
      </c>
      <c r="C23" s="23" t="s">
        <v>100</v>
      </c>
      <c r="D23" s="24" t="s">
        <v>41</v>
      </c>
      <c r="E23" s="25">
        <v>1266182.02</v>
      </c>
      <c r="F23" s="25">
        <v>0</v>
      </c>
      <c r="G23" s="25">
        <v>748060.14</v>
      </c>
      <c r="H23" s="26">
        <v>1</v>
      </c>
      <c r="I23" s="26">
        <v>0</v>
      </c>
      <c r="J23" s="26">
        <v>1</v>
      </c>
      <c r="K23" s="28">
        <f t="shared" si="2"/>
        <v>0.59079984408560782</v>
      </c>
      <c r="L23" s="27">
        <v>0</v>
      </c>
      <c r="M23" s="27">
        <f t="shared" si="3"/>
        <v>0.59079984408560782</v>
      </c>
      <c r="N23" s="27">
        <v>0</v>
      </c>
    </row>
    <row r="24" spans="1:14" ht="45" x14ac:dyDescent="0.2">
      <c r="A24" s="22" t="s">
        <v>89</v>
      </c>
      <c r="B24" s="23" t="s">
        <v>77</v>
      </c>
      <c r="C24" s="23" t="s">
        <v>105</v>
      </c>
      <c r="D24" s="24" t="s">
        <v>41</v>
      </c>
      <c r="E24" s="25">
        <v>1157806.52</v>
      </c>
      <c r="F24" s="25">
        <v>0</v>
      </c>
      <c r="G24" s="25">
        <v>857719.24</v>
      </c>
      <c r="H24" s="26">
        <v>1</v>
      </c>
      <c r="I24" s="26">
        <v>0</v>
      </c>
      <c r="J24" s="26">
        <v>1</v>
      </c>
      <c r="K24" s="28">
        <f t="shared" si="2"/>
        <v>0.7408139660502171</v>
      </c>
      <c r="L24" s="27">
        <v>0</v>
      </c>
      <c r="M24" s="27">
        <f t="shared" si="3"/>
        <v>0.7408139660502171</v>
      </c>
      <c r="N24" s="27">
        <v>0</v>
      </c>
    </row>
    <row r="25" spans="1:14" ht="67.5" x14ac:dyDescent="0.2">
      <c r="A25" s="22" t="s">
        <v>90</v>
      </c>
      <c r="B25" s="23" t="s">
        <v>78</v>
      </c>
      <c r="C25" s="23" t="s">
        <v>98</v>
      </c>
      <c r="D25" s="24" t="s">
        <v>41</v>
      </c>
      <c r="E25" s="25">
        <v>979040</v>
      </c>
      <c r="F25" s="25">
        <v>0</v>
      </c>
      <c r="G25" s="25">
        <v>979040</v>
      </c>
      <c r="H25" s="26">
        <v>1</v>
      </c>
      <c r="I25" s="26">
        <v>0</v>
      </c>
      <c r="J25" s="26">
        <v>1</v>
      </c>
      <c r="K25" s="28">
        <f t="shared" si="2"/>
        <v>1</v>
      </c>
      <c r="L25" s="27">
        <v>0</v>
      </c>
      <c r="M25" s="27">
        <f t="shared" si="3"/>
        <v>1</v>
      </c>
      <c r="N25" s="27">
        <v>0</v>
      </c>
    </row>
    <row r="26" spans="1:14" ht="45" x14ac:dyDescent="0.2">
      <c r="A26" s="22" t="s">
        <v>91</v>
      </c>
      <c r="B26" s="23" t="s">
        <v>79</v>
      </c>
      <c r="C26" s="23" t="s">
        <v>104</v>
      </c>
      <c r="D26" s="24" t="s">
        <v>41</v>
      </c>
      <c r="E26" s="25">
        <v>202562.05</v>
      </c>
      <c r="F26" s="25">
        <v>0</v>
      </c>
      <c r="G26" s="25">
        <v>142791.45000000001</v>
      </c>
      <c r="H26" s="26">
        <v>1</v>
      </c>
      <c r="I26" s="26">
        <v>0</v>
      </c>
      <c r="J26" s="26">
        <v>1</v>
      </c>
      <c r="K26" s="28">
        <f t="shared" si="2"/>
        <v>0.70492695941811423</v>
      </c>
      <c r="L26" s="27">
        <v>0</v>
      </c>
      <c r="M26" s="27">
        <f t="shared" si="3"/>
        <v>0.70492695941811423</v>
      </c>
      <c r="N26" s="27">
        <v>0</v>
      </c>
    </row>
    <row r="27" spans="1:14" ht="45" x14ac:dyDescent="0.2">
      <c r="A27" s="22" t="s">
        <v>92</v>
      </c>
      <c r="B27" s="23" t="s">
        <v>80</v>
      </c>
      <c r="C27" s="23" t="s">
        <v>103</v>
      </c>
      <c r="D27" s="24" t="s">
        <v>41</v>
      </c>
      <c r="E27" s="25">
        <v>286601.56</v>
      </c>
      <c r="F27" s="25">
        <v>0</v>
      </c>
      <c r="G27" s="25">
        <v>213035.16</v>
      </c>
      <c r="H27" s="26">
        <v>1</v>
      </c>
      <c r="I27" s="26">
        <v>0</v>
      </c>
      <c r="J27" s="26">
        <v>1</v>
      </c>
      <c r="K27" s="28">
        <f t="shared" si="2"/>
        <v>0.7433147258514573</v>
      </c>
      <c r="L27" s="27">
        <v>0</v>
      </c>
      <c r="M27" s="27">
        <f t="shared" si="3"/>
        <v>0.7433147258514573</v>
      </c>
      <c r="N27" s="27">
        <v>0</v>
      </c>
    </row>
    <row r="28" spans="1:14" ht="22.5" x14ac:dyDescent="0.2">
      <c r="A28" s="22" t="s">
        <v>93</v>
      </c>
      <c r="B28" s="23" t="s">
        <v>81</v>
      </c>
      <c r="C28" s="23" t="s">
        <v>101</v>
      </c>
      <c r="D28" s="24" t="s">
        <v>97</v>
      </c>
      <c r="E28" s="25">
        <v>1589200</v>
      </c>
      <c r="F28" s="25">
        <v>0</v>
      </c>
      <c r="G28" s="25">
        <v>1589200</v>
      </c>
      <c r="H28" s="26">
        <v>1</v>
      </c>
      <c r="I28" s="26">
        <v>0</v>
      </c>
      <c r="J28" s="26">
        <v>1</v>
      </c>
      <c r="K28" s="28">
        <f t="shared" si="2"/>
        <v>1</v>
      </c>
      <c r="L28" s="27">
        <v>0</v>
      </c>
      <c r="M28" s="27">
        <f t="shared" si="3"/>
        <v>1</v>
      </c>
      <c r="N28" s="27">
        <v>0</v>
      </c>
    </row>
    <row r="29" spans="1:14" ht="33.75" x14ac:dyDescent="0.2">
      <c r="A29" s="22" t="s">
        <v>94</v>
      </c>
      <c r="B29" s="23" t="s">
        <v>82</v>
      </c>
      <c r="C29" s="23" t="s">
        <v>96</v>
      </c>
      <c r="D29" s="24" t="s">
        <v>97</v>
      </c>
      <c r="E29" s="25">
        <f>3767680+82350.72</f>
        <v>3850030.72</v>
      </c>
      <c r="F29" s="25">
        <v>0</v>
      </c>
      <c r="G29" s="25">
        <v>3850030.72</v>
      </c>
      <c r="H29" s="26">
        <v>1</v>
      </c>
      <c r="I29" s="26">
        <v>0</v>
      </c>
      <c r="J29" s="26">
        <v>1</v>
      </c>
      <c r="K29" s="28">
        <f t="shared" si="2"/>
        <v>1</v>
      </c>
      <c r="L29" s="27">
        <v>0</v>
      </c>
      <c r="M29" s="27">
        <f t="shared" si="3"/>
        <v>1</v>
      </c>
      <c r="N29" s="27">
        <v>0</v>
      </c>
    </row>
    <row r="30" spans="1:14" ht="56.25" x14ac:dyDescent="0.2">
      <c r="A30" s="22" t="s">
        <v>115</v>
      </c>
      <c r="B30" s="23" t="s">
        <v>106</v>
      </c>
      <c r="C30" s="23" t="s">
        <v>104</v>
      </c>
      <c r="D30" s="24" t="s">
        <v>41</v>
      </c>
      <c r="E30" s="25">
        <v>311475.65000000002</v>
      </c>
      <c r="F30" s="25">
        <v>0</v>
      </c>
      <c r="G30" s="25">
        <v>199596.08</v>
      </c>
      <c r="H30" s="26">
        <v>1</v>
      </c>
      <c r="I30" s="26">
        <v>0</v>
      </c>
      <c r="J30" s="26">
        <v>1</v>
      </c>
      <c r="K30" s="28">
        <f t="shared" ref="K30:K38" si="4">G30/E30</f>
        <v>0.64080797327174688</v>
      </c>
      <c r="L30" s="27">
        <v>0</v>
      </c>
      <c r="M30" s="27">
        <f t="shared" ref="M30:M38" si="5">K30</f>
        <v>0.64080797327174688</v>
      </c>
      <c r="N30" s="27">
        <v>0</v>
      </c>
    </row>
    <row r="31" spans="1:14" ht="67.5" x14ac:dyDescent="0.2">
      <c r="A31" s="22" t="s">
        <v>116</v>
      </c>
      <c r="B31" s="23" t="s">
        <v>107</v>
      </c>
      <c r="C31" s="23" t="s">
        <v>124</v>
      </c>
      <c r="D31" s="24" t="s">
        <v>41</v>
      </c>
      <c r="E31" s="25">
        <v>227555.5</v>
      </c>
      <c r="F31" s="25">
        <v>0</v>
      </c>
      <c r="G31" s="25">
        <v>68266.649999999994</v>
      </c>
      <c r="H31" s="26">
        <v>1</v>
      </c>
      <c r="I31" s="26">
        <v>0</v>
      </c>
      <c r="J31" s="26">
        <v>1</v>
      </c>
      <c r="K31" s="28">
        <f t="shared" si="4"/>
        <v>0.3</v>
      </c>
      <c r="L31" s="27">
        <v>0</v>
      </c>
      <c r="M31" s="27">
        <f t="shared" si="5"/>
        <v>0.3</v>
      </c>
      <c r="N31" s="27">
        <v>0</v>
      </c>
    </row>
    <row r="32" spans="1:14" ht="45" x14ac:dyDescent="0.2">
      <c r="A32" s="22" t="s">
        <v>117</v>
      </c>
      <c r="B32" s="23" t="s">
        <v>108</v>
      </c>
      <c r="C32" s="23" t="s">
        <v>105</v>
      </c>
      <c r="D32" s="24" t="s">
        <v>41</v>
      </c>
      <c r="E32" s="25">
        <v>369882.45</v>
      </c>
      <c r="F32" s="25">
        <v>0</v>
      </c>
      <c r="G32" s="25">
        <v>110964.73</v>
      </c>
      <c r="H32" s="26">
        <v>1</v>
      </c>
      <c r="I32" s="26">
        <v>0</v>
      </c>
      <c r="J32" s="26">
        <v>1</v>
      </c>
      <c r="K32" s="28">
        <f t="shared" si="4"/>
        <v>0.29999998648219184</v>
      </c>
      <c r="L32" s="27">
        <v>0</v>
      </c>
      <c r="M32" s="27">
        <f t="shared" si="5"/>
        <v>0.29999998648219184</v>
      </c>
      <c r="N32" s="27">
        <v>0</v>
      </c>
    </row>
    <row r="33" spans="1:14" ht="56.25" x14ac:dyDescent="0.2">
      <c r="A33" s="22" t="s">
        <v>118</v>
      </c>
      <c r="B33" s="23" t="s">
        <v>109</v>
      </c>
      <c r="C33" s="23" t="s">
        <v>104</v>
      </c>
      <c r="D33" s="24" t="s">
        <v>41</v>
      </c>
      <c r="E33" s="25">
        <v>984326.53</v>
      </c>
      <c r="F33" s="25">
        <v>0</v>
      </c>
      <c r="G33" s="25">
        <v>295297.95</v>
      </c>
      <c r="H33" s="26">
        <v>1</v>
      </c>
      <c r="I33" s="26">
        <v>0</v>
      </c>
      <c r="J33" s="26">
        <v>1</v>
      </c>
      <c r="K33" s="28">
        <f t="shared" si="4"/>
        <v>0.29999999085669266</v>
      </c>
      <c r="L33" s="27">
        <v>0</v>
      </c>
      <c r="M33" s="27">
        <f t="shared" si="5"/>
        <v>0.29999999085669266</v>
      </c>
      <c r="N33" s="27">
        <v>0</v>
      </c>
    </row>
    <row r="34" spans="1:14" ht="45" x14ac:dyDescent="0.2">
      <c r="A34" s="22" t="s">
        <v>119</v>
      </c>
      <c r="B34" s="23" t="s">
        <v>110</v>
      </c>
      <c r="C34" s="23" t="s">
        <v>104</v>
      </c>
      <c r="D34" s="24" t="s">
        <v>41</v>
      </c>
      <c r="E34" s="25">
        <v>411675.02</v>
      </c>
      <c r="F34" s="25">
        <v>0</v>
      </c>
      <c r="G34" s="25">
        <v>260263.36</v>
      </c>
      <c r="H34" s="26">
        <v>1</v>
      </c>
      <c r="I34" s="26">
        <v>0</v>
      </c>
      <c r="J34" s="26">
        <v>1</v>
      </c>
      <c r="K34" s="28">
        <f t="shared" si="4"/>
        <v>0.63220585985518374</v>
      </c>
      <c r="L34" s="27">
        <v>0</v>
      </c>
      <c r="M34" s="27">
        <f t="shared" si="5"/>
        <v>0.63220585985518374</v>
      </c>
      <c r="N34" s="27">
        <v>0</v>
      </c>
    </row>
    <row r="35" spans="1:14" ht="45" x14ac:dyDescent="0.2">
      <c r="A35" s="22" t="s">
        <v>120</v>
      </c>
      <c r="B35" s="23" t="s">
        <v>111</v>
      </c>
      <c r="C35" s="23" t="s">
        <v>104</v>
      </c>
      <c r="D35" s="24" t="s">
        <v>41</v>
      </c>
      <c r="E35" s="25">
        <v>309971.42</v>
      </c>
      <c r="F35" s="25">
        <v>0</v>
      </c>
      <c r="G35" s="25">
        <v>173599</v>
      </c>
      <c r="H35" s="26">
        <v>1</v>
      </c>
      <c r="I35" s="26">
        <v>0</v>
      </c>
      <c r="J35" s="26">
        <v>1</v>
      </c>
      <c r="K35" s="28">
        <f t="shared" si="4"/>
        <v>0.56004840704346226</v>
      </c>
      <c r="L35" s="27">
        <v>0</v>
      </c>
      <c r="M35" s="27">
        <f t="shared" si="5"/>
        <v>0.56004840704346226</v>
      </c>
      <c r="N35" s="27">
        <v>0</v>
      </c>
    </row>
    <row r="36" spans="1:14" ht="33.75" x14ac:dyDescent="0.2">
      <c r="A36" s="22" t="s">
        <v>121</v>
      </c>
      <c r="B36" s="23" t="s">
        <v>112</v>
      </c>
      <c r="C36" s="23" t="s">
        <v>125</v>
      </c>
      <c r="D36" s="24" t="s">
        <v>41</v>
      </c>
      <c r="E36" s="25">
        <v>1505268.31</v>
      </c>
      <c r="F36" s="25">
        <v>0</v>
      </c>
      <c r="G36" s="25">
        <v>1417650.71</v>
      </c>
      <c r="H36" s="26">
        <v>1</v>
      </c>
      <c r="I36" s="26">
        <v>0</v>
      </c>
      <c r="J36" s="26">
        <v>1</v>
      </c>
      <c r="K36" s="28">
        <f t="shared" si="4"/>
        <v>0.94179270272420734</v>
      </c>
      <c r="L36" s="27">
        <v>0</v>
      </c>
      <c r="M36" s="27">
        <f t="shared" si="5"/>
        <v>0.94179270272420734</v>
      </c>
      <c r="N36" s="27">
        <v>0</v>
      </c>
    </row>
    <row r="37" spans="1:14" ht="56.25" x14ac:dyDescent="0.2">
      <c r="A37" s="22" t="s">
        <v>122</v>
      </c>
      <c r="B37" s="23" t="s">
        <v>113</v>
      </c>
      <c r="C37" s="23" t="s">
        <v>104</v>
      </c>
      <c r="D37" s="24" t="s">
        <v>41</v>
      </c>
      <c r="E37" s="25">
        <v>194027.03</v>
      </c>
      <c r="F37" s="25">
        <v>0</v>
      </c>
      <c r="G37" s="25">
        <v>111144.63</v>
      </c>
      <c r="H37" s="26">
        <v>1</v>
      </c>
      <c r="I37" s="26">
        <v>0</v>
      </c>
      <c r="J37" s="26">
        <v>1</v>
      </c>
      <c r="K37" s="28">
        <f t="shared" si="4"/>
        <v>0.57283065148190948</v>
      </c>
      <c r="L37" s="27">
        <v>0</v>
      </c>
      <c r="M37" s="27">
        <f t="shared" si="5"/>
        <v>0.57283065148190948</v>
      </c>
      <c r="N37" s="27">
        <v>0</v>
      </c>
    </row>
    <row r="38" spans="1:14" ht="45" x14ac:dyDescent="0.2">
      <c r="A38" s="22" t="s">
        <v>123</v>
      </c>
      <c r="B38" s="23" t="s">
        <v>114</v>
      </c>
      <c r="C38" s="23" t="s">
        <v>105</v>
      </c>
      <c r="D38" s="24" t="s">
        <v>41</v>
      </c>
      <c r="E38" s="25">
        <v>349447.57</v>
      </c>
      <c r="F38" s="25">
        <v>0</v>
      </c>
      <c r="G38" s="25">
        <v>132669.63</v>
      </c>
      <c r="H38" s="26">
        <v>1</v>
      </c>
      <c r="I38" s="26">
        <v>0</v>
      </c>
      <c r="J38" s="26">
        <v>1</v>
      </c>
      <c r="K38" s="28">
        <f t="shared" si="4"/>
        <v>0.37965532282854336</v>
      </c>
      <c r="L38" s="27">
        <v>0</v>
      </c>
      <c r="M38" s="27">
        <f t="shared" si="5"/>
        <v>0.37965532282854336</v>
      </c>
      <c r="N38" s="27">
        <v>0</v>
      </c>
    </row>
    <row r="42" spans="1:14" ht="33.75" x14ac:dyDescent="0.2">
      <c r="B42" s="31" t="s">
        <v>127</v>
      </c>
      <c r="C42" s="31" t="s">
        <v>128</v>
      </c>
    </row>
  </sheetData>
  <sheetProtection sheet="1" objects="1" scenarios="1" formatCells="0" formatColumns="0" formatRows="0" insertRows="0" deleteRows="0" autoFilter="0"/>
  <autoFilter ref="A3:N23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2017-03-30T22:21:48Z</cp:lastPrinted>
  <dcterms:created xsi:type="dcterms:W3CDTF">2014-10-22T05:35:08Z</dcterms:created>
  <dcterms:modified xsi:type="dcterms:W3CDTF">2017-04-26T17:32:10Z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