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'EA-01'!$A$1:$D$18</definedName>
    <definedName name="_xlnm.Print_Area" localSheetId="32">'EA-02'!$A$1:$E$16</definedName>
    <definedName name="_xlnm.Print_Area" localSheetId="34">'EA-03'!$A$1:$E$33</definedName>
    <definedName name="_xlnm.Print_Area" localSheetId="40">'EFE-01  '!$A$1:$E$13</definedName>
    <definedName name="_xlnm.Print_Area" localSheetId="42">'EFE-02'!$A$1:$D$15</definedName>
    <definedName name="_xlnm.Print_Area" localSheetId="44">'EFE-03'!$A$1:$C$43</definedName>
    <definedName name="_xlnm.Print_Area" localSheetId="1">'ESF-01'!$A$1:$E$79</definedName>
    <definedName name="_xlnm.Print_Area" localSheetId="3">'ESF-02 '!$A$1:$H$26</definedName>
    <definedName name="_xlnm.Print_Area" localSheetId="5">'ESF-03'!$A$1:$I$25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 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'VHP-02'!$A$1:$F$27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62913"/>
</workbook>
</file>

<file path=xl/calcChain.xml><?xml version="1.0" encoding="utf-8"?>
<calcChain xmlns="http://schemas.openxmlformats.org/spreadsheetml/2006/main">
  <c r="C8" i="52" l="1"/>
  <c r="C9" i="53" l="1"/>
  <c r="C27" i="53"/>
  <c r="C9" i="52"/>
  <c r="C15" i="52"/>
  <c r="C13" i="50"/>
  <c r="C25" i="50"/>
  <c r="C11" i="49"/>
  <c r="D11" i="49"/>
  <c r="E11" i="49"/>
  <c r="C14" i="47"/>
  <c r="D14" i="47"/>
  <c r="E14" i="47"/>
  <c r="C31" i="46"/>
  <c r="C14" i="45"/>
  <c r="C16" i="44"/>
  <c r="C32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8" i="53" l="1"/>
  <c r="C35" i="53" s="1"/>
  <c r="D10" i="46"/>
  <c r="D12" i="46"/>
  <c r="D14" i="46"/>
  <c r="D16" i="46"/>
  <c r="D18" i="46"/>
  <c r="D20" i="46"/>
  <c r="D22" i="46"/>
  <c r="D24" i="46"/>
  <c r="D26" i="46"/>
  <c r="D28" i="46"/>
  <c r="D9" i="46"/>
  <c r="D11" i="46"/>
  <c r="D13" i="46"/>
  <c r="D15" i="46"/>
  <c r="D17" i="46"/>
  <c r="D19" i="46"/>
  <c r="D21" i="46"/>
  <c r="D23" i="46"/>
  <c r="D25" i="46"/>
  <c r="D27" i="46"/>
  <c r="D8" i="46"/>
  <c r="D31" i="46" s="1"/>
  <c r="C20" i="52"/>
</calcChain>
</file>

<file path=xl/sharedStrings.xml><?xml version="1.0" encoding="utf-8"?>
<sst xmlns="http://schemas.openxmlformats.org/spreadsheetml/2006/main" count="1109" uniqueCount="640">
  <si>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</si>
  <si>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</si>
  <si>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</si>
  <si>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</si>
  <si>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</si>
  <si>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</si>
  <si>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</si>
  <si>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</si>
  <si>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</si>
  <si>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</si>
  <si>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</si>
  <si>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</si>
  <si>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</si>
  <si>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</si>
  <si>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</si>
  <si>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</si>
  <si>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</si>
  <si>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</si>
  <si>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</si>
  <si>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</si>
  <si>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</si>
  <si>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</si>
  <si>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</si>
  <si>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</si>
  <si>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</si>
  <si>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</si>
  <si>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</si>
  <si>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</si>
  <si>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</si>
  <si>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</si>
  <si>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</si>
  <si>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</si>
  <si>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</si>
  <si>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</si>
  <si>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</si>
  <si>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</si>
  <si>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</si>
  <si>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</si>
  <si>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</si>
  <si>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</si>
  <si>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</si>
  <si>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</si>
  <si>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</si>
  <si>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</si>
  <si>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</si>
  <si>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</si>
  <si>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</si>
  <si>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</si>
  <si>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</si>
  <si>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</si>
  <si>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</si>
  <si>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</si>
  <si>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</si>
  <si>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</si>
  <si>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</si>
  <si>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</si>
  <si>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</si>
  <si>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</si>
  <si>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</si>
  <si>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</si>
  <si>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</si>
  <si>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</si>
  <si>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</si>
  <si>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</si>
  <si>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</si>
  <si>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</si>
  <si>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</si>
  <si>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</si>
  <si>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</si>
  <si>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</si>
  <si>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</si>
  <si>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</si>
  <si>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</si>
  <si>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</si>
  <si>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</si>
  <si>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</si>
  <si>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</si>
  <si>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</si>
  <si>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</si>
  <si>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</si>
  <si>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</si>
  <si>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</si>
  <si>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</si>
  <si>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</si>
  <si>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</si>
  <si>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</si>
  <si>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</si>
  <si>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</si>
  <si>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</si>
  <si>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</si>
  <si>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</si>
  <si>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</si>
  <si>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</si>
  <si>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</si>
  <si>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</si>
  <si>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</si>
  <si>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</si>
  <si>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</si>
  <si>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</si>
  <si>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</si>
  <si>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</si>
  <si>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</si>
  <si>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</si>
  <si>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</si>
  <si>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</si>
  <si>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</si>
  <si>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</si>
  <si>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</si>
  <si>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</si>
  <si>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</si>
  <si>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</si>
  <si>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</si>
  <si>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</si>
  <si>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</si>
  <si>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</si>
  <si>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</si>
  <si>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</si>
  <si>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</si>
  <si>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</si>
  <si>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</si>
  <si>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</si>
  <si>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</si>
  <si>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</si>
  <si>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</si>
  <si>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</si>
  <si>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</si>
  <si>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</si>
  <si>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</si>
  <si>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</si>
  <si>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</si>
  <si>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</si>
  <si>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</si>
  <si>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</si>
  <si>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</si>
  <si>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</si>
  <si>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</si>
  <si>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</si>
  <si>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</si>
  <si>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</si>
  <si>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</si>
  <si>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</si>
  <si>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</si>
  <si>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</si>
  <si>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</si>
  <si>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</si>
  <si>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</si>
  <si>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</si>
  <si>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</si>
  <si>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</si>
  <si>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</si>
  <si>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</si>
  <si>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</si>
  <si>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</si>
  <si>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</si>
  <si>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</si>
  <si>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</si>
  <si>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</si>
  <si>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</si>
  <si>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</si>
  <si>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</si>
  <si>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</si>
  <si>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</si>
  <si>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</si>
  <si>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</si>
  <si>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</si>
  <si>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</si>
  <si>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</si>
  <si>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</si>
  <si>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</si>
  <si>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</si>
  <si>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</si>
  <si>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</si>
  <si>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</si>
  <si>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</si>
  <si>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</si>
  <si>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</si>
  <si>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</si>
  <si>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</si>
  <si>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</si>
  <si>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</si>
  <si>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</si>
  <si>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</si>
  <si>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</si>
  <si>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</si>
  <si>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</si>
  <si>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</si>
  <si>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</si>
  <si>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</si>
  <si>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</si>
  <si>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</si>
  <si>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</si>
  <si>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</si>
  <si>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</si>
  <si>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</si>
  <si>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</si>
  <si>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</si>
  <si>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</si>
  <si>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</si>
  <si>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</si>
  <si>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</si>
  <si>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</si>
  <si>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</si>
  <si>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</si>
  <si>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</si>
  <si>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</si>
  <si>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</si>
  <si>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</si>
  <si>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</si>
  <si>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</si>
  <si>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</si>
  <si>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</si>
  <si>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</si>
  <si>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</si>
  <si>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</si>
  <si>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</si>
  <si>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</si>
  <si>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</si>
  <si>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</si>
  <si>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</si>
  <si>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</si>
  <si>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</si>
  <si>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</si>
  <si>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</si>
  <si>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</si>
  <si>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</si>
  <si>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</si>
  <si>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</si>
  <si>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</si>
  <si>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</si>
  <si>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</si>
  <si>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</si>
  <si>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</si>
  <si>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</si>
  <si>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</si>
  <si>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</si>
  <si>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</si>
  <si>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</si>
  <si>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</si>
  <si>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</si>
  <si>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</si>
  <si>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</si>
  <si>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</si>
  <si>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</si>
  <si>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</si>
  <si>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</si>
  <si>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</si>
  <si>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</si>
  <si>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</si>
  <si>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</si>
  <si>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</si>
  <si>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</si>
  <si>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</si>
  <si>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</si>
  <si>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</si>
  <si>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</si>
  <si>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</si>
  <si>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</si>
  <si>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</si>
  <si>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</si>
  <si>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</si>
  <si>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</si>
  <si>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</si>
  <si>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</si>
  <si>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</si>
  <si>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</si>
  <si>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</si>
  <si>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</si>
  <si>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</si>
  <si>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</si>
  <si>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</si>
  <si>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</si>
  <si>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</si>
  <si>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</si>
  <si>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</si>
  <si>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</si>
  <si>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</si>
  <si>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</si>
  <si>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</si>
  <si>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</si>
  <si>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</si>
  <si>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</si>
  <si>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</si>
  <si>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</si>
  <si>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</si>
  <si>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</si>
  <si>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</si>
  <si>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</si>
  <si>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</si>
  <si>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</si>
  <si>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</si>
  <si>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</si>
  <si>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</si>
  <si>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</si>
  <si>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</si>
  <si>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</si>
  <si>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</si>
  <si>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</si>
  <si>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</si>
  <si>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</si>
  <si>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</si>
  <si>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</si>
  <si>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</si>
  <si>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</si>
  <si>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</si>
  <si>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</si>
  <si>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</si>
  <si>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</si>
  <si>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</si>
  <si>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</si>
  <si>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</si>
  <si>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</si>
  <si>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</si>
  <si>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</si>
  <si>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</si>
  <si>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</si>
  <si>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</si>
  <si>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</si>
  <si>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</si>
  <si>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</si>
  <si>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</si>
  <si>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</si>
  <si>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</si>
  <si>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</si>
  <si>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</si>
  <si>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</si>
  <si>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</si>
  <si>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</si>
  <si>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</si>
  <si>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</si>
  <si>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</si>
  <si>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</si>
  <si>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</si>
  <si>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</si>
  <si>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</si>
  <si>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</si>
  <si>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</si>
  <si>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</si>
  <si>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</si>
  <si>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</si>
  <si>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</si>
  <si>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</si>
  <si>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</si>
  <si>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</si>
  <si>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</si>
  <si>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</si>
  <si>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</si>
  <si>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</si>
  <si>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</si>
  <si>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</si>
  <si>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</si>
  <si>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</si>
  <si>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</si>
  <si>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</si>
  <si>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</si>
  <si>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</si>
  <si>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</si>
  <si>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</si>
  <si>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</si>
  <si>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</si>
  <si>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</si>
  <si>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</si>
  <si>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</si>
  <si>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</si>
  <si>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</si>
  <si>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</si>
  <si>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</si>
  <si>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</si>
  <si>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</si>
  <si>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</si>
  <si>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</si>
  <si>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</si>
  <si>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</si>
  <si>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</si>
  <si>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</si>
  <si>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</si>
  <si>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</si>
  <si>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</si>
  <si>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</si>
  <si>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</si>
  <si>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</si>
  <si>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</si>
  <si>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</si>
  <si>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</si>
  <si>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</si>
  <si>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</si>
  <si>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</si>
  <si>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</si>
  <si>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</si>
  <si>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</si>
  <si>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</si>
  <si>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</si>
  <si>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</si>
  <si>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</si>
  <si>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</si>
  <si>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</si>
  <si>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</si>
  <si>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</si>
  <si>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</si>
  <si>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</si>
  <si>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</si>
  <si>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</si>
  <si>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</si>
  <si>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</si>
  <si>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</si>
  <si>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</si>
  <si>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</si>
  <si>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</si>
  <si>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</si>
  <si>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</si>
  <si>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</si>
  <si>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</si>
  <si>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</si>
  <si>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</si>
  <si>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</si>
  <si>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</si>
  <si>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</si>
  <si>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</si>
  <si>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</si>
  <si>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</si>
  <si>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</si>
  <si>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</si>
  <si>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</si>
  <si>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</si>
  <si>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</si>
  <si>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</si>
  <si>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</si>
  <si>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</si>
  <si>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</si>
  <si>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</si>
  <si>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</si>
  <si>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</si>
  <si>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</si>
  <si>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</si>
  <si>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</si>
  <si>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</si>
  <si>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</si>
  <si>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</si>
  <si>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</si>
  <si>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</si>
  <si>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</si>
  <si>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</si>
  <si>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</si>
  <si>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</si>
  <si>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</si>
  <si>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</si>
  <si>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</si>
  <si>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</si>
  <si>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</si>
  <si>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</si>
  <si>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</si>
  <si>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</si>
  <si>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</si>
  <si>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</si>
  <si>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</si>
  <si>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</si>
  <si>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</si>
  <si>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</si>
  <si>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</si>
  <si>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</si>
  <si>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</si>
  <si>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</si>
  <si>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</si>
  <si>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</si>
  <si>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</si>
  <si>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</si>
  <si>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</si>
  <si>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</si>
  <si>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</si>
  <si>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</si>
  <si>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</si>
  <si>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</si>
  <si>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</si>
  <si>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</si>
  <si>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</si>
  <si>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</si>
  <si>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</si>
  <si>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</si>
  <si>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</si>
  <si>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</si>
  <si>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</si>
  <si>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</si>
  <si>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</si>
  <si>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</si>
  <si>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</si>
  <si>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</si>
  <si>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</si>
  <si>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</si>
  <si>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</si>
  <si>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</si>
  <si>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</si>
  <si>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</si>
  <si>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</si>
  <si>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</si>
  <si>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</si>
  <si>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</si>
  <si>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</si>
  <si>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</si>
  <si>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</si>
  <si>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</si>
  <si>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</si>
  <si>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</si>
  <si>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</si>
  <si>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</si>
  <si>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</si>
  <si>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</si>
  <si>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</si>
  <si>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</si>
  <si>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</si>
  <si>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</si>
  <si>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</si>
  <si>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</si>
  <si>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</si>
  <si>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</si>
  <si>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</si>
  <si>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</si>
  <si>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</si>
  <si>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</si>
  <si>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</si>
  <si>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 xml:space="preserve">112300011 </t>
  </si>
  <si>
    <t>Anticipos de Nómina</t>
  </si>
  <si>
    <t xml:space="preserve">112900001 </t>
  </si>
  <si>
    <t>Otros deudores</t>
  </si>
  <si>
    <t xml:space="preserve">112900002 </t>
  </si>
  <si>
    <t>ISR RETENIDO EN BCOS</t>
  </si>
  <si>
    <t xml:space="preserve">124115111 </t>
  </si>
  <si>
    <t>Muebles de oficina y estantería</t>
  </si>
  <si>
    <t xml:space="preserve">124135151 </t>
  </si>
  <si>
    <t>Computadoras</t>
  </si>
  <si>
    <t xml:space="preserve">124415411 </t>
  </si>
  <si>
    <t>Automóviles y camiones</t>
  </si>
  <si>
    <t xml:space="preserve">126305111 </t>
  </si>
  <si>
    <t xml:space="preserve">126305151 </t>
  </si>
  <si>
    <t xml:space="preserve">126305411 </t>
  </si>
  <si>
    <t xml:space="preserve">211200001 </t>
  </si>
  <si>
    <t>Proveedores por pagar CP</t>
  </si>
  <si>
    <t xml:space="preserve">211400001 </t>
  </si>
  <si>
    <t>APORTACIONES INICIATIVA PRIVADA</t>
  </si>
  <si>
    <t xml:space="preserve">211700001 </t>
  </si>
  <si>
    <t>I.S.R. RETENIDO POR SALARIOS</t>
  </si>
  <si>
    <t xml:space="preserve">211700002 </t>
  </si>
  <si>
    <t>I.S.R. RETENIDO ASIM</t>
  </si>
  <si>
    <t xml:space="preserve">211700003 </t>
  </si>
  <si>
    <t>I.S.R. RETENIDO POR HONORARIOS</t>
  </si>
  <si>
    <t xml:space="preserve">211700005 </t>
  </si>
  <si>
    <t>IMPUESTO CEDULAR</t>
  </si>
  <si>
    <t xml:space="preserve">211700007 </t>
  </si>
  <si>
    <t>RETENCIONES CUOTAS IMSS</t>
  </si>
  <si>
    <t xml:space="preserve">211700301 </t>
  </si>
  <si>
    <t>RETENCION PRESTAMOS</t>
  </si>
  <si>
    <t xml:space="preserve">421308303 </t>
  </si>
  <si>
    <t>CONVENIOS MUNICIPALES</t>
  </si>
  <si>
    <t xml:space="preserve">422109101 </t>
  </si>
  <si>
    <t>TRANSF PARA SERV PERSONALES</t>
  </si>
  <si>
    <t xml:space="preserve">422109102 </t>
  </si>
  <si>
    <t>TRANSF PARA MAT Y SU</t>
  </si>
  <si>
    <t xml:space="preserve">422109103 </t>
  </si>
  <si>
    <t>TRANSF PARA SERVICIOS BASICOS</t>
  </si>
  <si>
    <t xml:space="preserve">  51110113</t>
  </si>
  <si>
    <t xml:space="preserve">  Sueldos Base</t>
  </si>
  <si>
    <t xml:space="preserve">  51120121</t>
  </si>
  <si>
    <t xml:space="preserve">  Honorarios asimilados</t>
  </si>
  <si>
    <t xml:space="preserve">  51140141</t>
  </si>
  <si>
    <t xml:space="preserve">  Aportaciones IMSS</t>
  </si>
  <si>
    <t xml:space="preserve">  51140142</t>
  </si>
  <si>
    <t xml:space="preserve">  Aportaciones INFONAVIT</t>
  </si>
  <si>
    <t xml:space="preserve">  51140143</t>
  </si>
  <si>
    <t xml:space="preserve">  Ahorro para el retiro</t>
  </si>
  <si>
    <t xml:space="preserve">  51150159</t>
  </si>
  <si>
    <t xml:space="preserve">  Otras prestaciones</t>
  </si>
  <si>
    <t xml:space="preserve">  51210211</t>
  </si>
  <si>
    <t xml:space="preserve">  Materiales y útiles de oficina</t>
  </si>
  <si>
    <t xml:space="preserve">  51210212</t>
  </si>
  <si>
    <t xml:space="preserve">  Maty útiles impresi</t>
  </si>
  <si>
    <t xml:space="preserve">  51210214</t>
  </si>
  <si>
    <t xml:space="preserve">  Mat y útiles Tec In</t>
  </si>
  <si>
    <t xml:space="preserve">  51220221</t>
  </si>
  <si>
    <t xml:space="preserve">  Prod Alimen instal</t>
  </si>
  <si>
    <t xml:space="preserve">  51260261</t>
  </si>
  <si>
    <t xml:space="preserve">  Combus p Serv pub</t>
  </si>
  <si>
    <t xml:space="preserve">  51270271</t>
  </si>
  <si>
    <t xml:space="preserve">  Vestuario y uniformes</t>
  </si>
  <si>
    <t xml:space="preserve">  51310315</t>
  </si>
  <si>
    <t xml:space="preserve">  Servicio telefonía celular</t>
  </si>
  <si>
    <t xml:space="preserve">  51340341</t>
  </si>
  <si>
    <t xml:space="preserve">  Serv Financieros</t>
  </si>
  <si>
    <t xml:space="preserve">  51350351</t>
  </si>
  <si>
    <t xml:space="preserve">  Cons y mantto Inm</t>
  </si>
  <si>
    <t xml:space="preserve">  51350355</t>
  </si>
  <si>
    <t xml:space="preserve">  Mantto Vehíc</t>
  </si>
  <si>
    <t xml:space="preserve">  51360361</t>
  </si>
  <si>
    <t xml:space="preserve">  Impresión Pub ofic</t>
  </si>
  <si>
    <t xml:space="preserve">  51360363</t>
  </si>
  <si>
    <t xml:space="preserve">  Serv Creatividad</t>
  </si>
  <si>
    <t xml:space="preserve">  51370378</t>
  </si>
  <si>
    <t xml:space="preserve">  Serv Int Traslado</t>
  </si>
  <si>
    <t xml:space="preserve">  51380383</t>
  </si>
  <si>
    <t xml:space="preserve">  Congresos y convenciones</t>
  </si>
  <si>
    <t xml:space="preserve">  51390398</t>
  </si>
  <si>
    <t xml:space="preserve">  Impuesto sobre nóminas</t>
  </si>
  <si>
    <t>Ahorro/ Desahorro</t>
  </si>
  <si>
    <t>*  Subtotal</t>
  </si>
  <si>
    <t xml:space="preserve">322000001 </t>
  </si>
  <si>
    <t>RESULTADOS DE EJERCICIO 2006</t>
  </si>
  <si>
    <t xml:space="preserve">322000002 </t>
  </si>
  <si>
    <t>RESULTADOS DE EJERCICIO 2007</t>
  </si>
  <si>
    <t xml:space="preserve">322000003 </t>
  </si>
  <si>
    <t>RESULTADOS DE EJERCICIO 2008</t>
  </si>
  <si>
    <t xml:space="preserve">322000004 </t>
  </si>
  <si>
    <t>RESULTADOS DE EJERCICIO 2009</t>
  </si>
  <si>
    <t xml:space="preserve">322000005 </t>
  </si>
  <si>
    <t>RESULTADOS DE EJERCICIO 2010</t>
  </si>
  <si>
    <t xml:space="preserve">322000006 </t>
  </si>
  <si>
    <t>RESULTADOS DE EJERCI</t>
  </si>
  <si>
    <t xml:space="preserve">322000007 </t>
  </si>
  <si>
    <t>RESULTADOS DEL EJERCICIO 2011</t>
  </si>
  <si>
    <t xml:space="preserve">322000008 </t>
  </si>
  <si>
    <t>RESULTADOS DEL EJERCICIO 2012</t>
  </si>
  <si>
    <t xml:space="preserve">322000009 </t>
  </si>
  <si>
    <t>RESULTADOS DEL EJERCICIO 2013</t>
  </si>
  <si>
    <t xml:space="preserve">322000010 </t>
  </si>
  <si>
    <t>RESULTADO DEL EJERCICIO 2014</t>
  </si>
  <si>
    <t xml:space="preserve">322000011 </t>
  </si>
  <si>
    <t>RESULTADO DEL EJERCICIO 2015</t>
  </si>
  <si>
    <t xml:space="preserve">322000012 </t>
  </si>
  <si>
    <t>RESULTADO DEL EJERCICIO 2016</t>
  </si>
  <si>
    <t xml:space="preserve">322000108 </t>
  </si>
  <si>
    <t>APLICACION DE REM CTA PUB 2012</t>
  </si>
  <si>
    <t xml:space="preserve">322000501 </t>
  </si>
  <si>
    <t>APLICREM REC PROP14</t>
  </si>
  <si>
    <t xml:space="preserve">322000801 </t>
  </si>
  <si>
    <t>APLICREM REC MPAL 16</t>
  </si>
  <si>
    <t xml:space="preserve">111300002 </t>
  </si>
  <si>
    <t>BANORTE 0186317884</t>
  </si>
  <si>
    <t xml:space="preserve">111300007 </t>
  </si>
  <si>
    <t>BANORTE 0409090541</t>
  </si>
  <si>
    <t xml:space="preserve">111300008 </t>
  </si>
  <si>
    <t>BANORTE 0461739512</t>
  </si>
  <si>
    <t>Muebles de oficina</t>
  </si>
  <si>
    <t>Gerente
Lic.Guillermo Gonzalez Engelbrecht</t>
  </si>
  <si>
    <t>Subgerente Administrativo y Financiero
C.P. Maria Ofelia Torres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</si>
</sst>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94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" xfId="6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9" fillId="0" borderId="32" xfId="0" applyNumberFormat="1" applyFont="1" applyFill="1" applyBorder="1" applyAlignment="1">
      <alignment wrapText="1"/>
    </xf>
    <xf numFmtId="164" fontId="9" fillId="0" borderId="24" xfId="0" applyNumberFormat="1" applyFont="1" applyFill="1" applyBorder="1" applyAlignment="1">
      <alignment wrapText="1"/>
    </xf>
    <xf numFmtId="164" fontId="13" fillId="3" borderId="24" xfId="0" applyNumberFormat="1" applyFont="1" applyFill="1" applyBorder="1" applyAlignment="1">
      <alignment wrapText="1"/>
    </xf>
    <xf numFmtId="164" fontId="9" fillId="0" borderId="28" xfId="0" applyNumberFormat="1" applyFont="1" applyFill="1" applyBorder="1" applyAlignment="1">
      <alignment horizontal="right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Border="1" applyAlignment="1" applyProtection="1">
      <alignment horizontal="center" vertical="top" wrapText="1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44" sqref="A1:D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61" t="s">
        <v>133</v>
      </c>
      <c r="B1" s="462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4" x14ac:dyDescent="0.2">
      <c r="A33" s="67"/>
      <c r="B33" s="72"/>
    </row>
    <row r="34" spans="1:4" x14ac:dyDescent="0.2">
      <c r="A34" s="67"/>
      <c r="B34" s="71" t="s">
        <v>138</v>
      </c>
    </row>
    <row r="35" spans="1:4" x14ac:dyDescent="0.2">
      <c r="A35" s="67" t="s">
        <v>140</v>
      </c>
      <c r="B35" s="72" t="s">
        <v>41</v>
      </c>
    </row>
    <row r="36" spans="1:4" x14ac:dyDescent="0.2">
      <c r="A36" s="67"/>
      <c r="B36" s="72" t="s">
        <v>42</v>
      </c>
    </row>
    <row r="37" spans="1:4" ht="12" thickBot="1" x14ac:dyDescent="0.25">
      <c r="A37" s="68"/>
      <c r="B37" s="69"/>
    </row>
    <row r="39" spans="1:4" x14ac:dyDescent="0.2">
      <c r="A39" s="181" t="s">
        <v>236</v>
      </c>
      <c r="B39" s="182"/>
      <c r="C39" s="182"/>
    </row>
    <row r="40" spans="1:4" x14ac:dyDescent="0.2">
      <c r="A40" s="183"/>
      <c r="B40" s="182"/>
      <c r="C40" s="182"/>
    </row>
    <row r="41" spans="1:4" x14ac:dyDescent="0.2">
      <c r="A41" s="184"/>
      <c r="B41" s="185"/>
      <c r="C41" s="184"/>
    </row>
    <row r="42" spans="1:4" x14ac:dyDescent="0.2">
      <c r="A42" s="186"/>
      <c r="B42" s="184"/>
      <c r="C42" s="184"/>
    </row>
    <row r="43" spans="1:4" x14ac:dyDescent="0.2">
      <c r="A43" s="186"/>
      <c r="B43" s="184" t="s">
        <v>237</v>
      </c>
      <c r="C43" s="186" t="s">
        <v>237</v>
      </c>
    </row>
    <row r="44" spans="1:4" ht="22.5" x14ac:dyDescent="0.2">
      <c r="A44" s="186"/>
      <c r="B44" s="192" t="s">
        <v>638</v>
      </c>
      <c r="C44" s="493" t="s">
        <v>639</v>
      </c>
      <c r="D44" s="493"/>
    </row>
  </sheetData>
  <sheetProtection formatCells="0" formatColumns="0" formatRows="0" autoFilter="0" pivotTables="0"/>
  <mergeCells count="2">
    <mergeCell ref="A1:B1"/>
    <mergeCell ref="C44:D44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3" t="s">
        <v>143</v>
      </c>
      <c r="B2" s="46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5" t="s">
        <v>158</v>
      </c>
      <c r="B6" s="475"/>
      <c r="C6" s="475"/>
      <c r="D6" s="476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3" t="s">
        <v>143</v>
      </c>
      <c r="B2" s="46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3" t="s">
        <v>143</v>
      </c>
      <c r="B2" s="46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zoomScaleSheetLayoutView="100" workbookViewId="0">
      <selection activeCell="H60" sqref="A1:H60"/>
    </sheetView>
  </sheetViews>
  <sheetFormatPr baseColWidth="10" defaultRowHeight="11.25" x14ac:dyDescent="0.2"/>
  <cols>
    <col min="1" max="1" width="30.140625" style="89" customWidth="1"/>
    <col min="2" max="2" width="22.7109375" style="89" bestFit="1" customWidth="1"/>
    <col min="3" max="3" width="12.28515625" style="7" bestFit="1" customWidth="1"/>
    <col min="4" max="4" width="11.140625" style="7" bestFit="1" customWidth="1"/>
    <col min="5" max="5" width="7.85546875" style="7" bestFit="1" customWidth="1"/>
    <col min="6" max="7" width="14.140625" style="89" bestFit="1" customWidth="1"/>
    <col min="8" max="8" width="4.7109375" style="89" bestFit="1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 t="s">
        <v>524</v>
      </c>
      <c r="B8" s="285" t="s">
        <v>525</v>
      </c>
      <c r="C8" s="453">
        <v>79481.88</v>
      </c>
      <c r="D8" s="453">
        <v>80530.880000000005</v>
      </c>
      <c r="E8" s="453">
        <v>1049</v>
      </c>
      <c r="F8" s="222"/>
    </row>
    <row r="9" spans="1:6" x14ac:dyDescent="0.2">
      <c r="A9" s="285" t="s">
        <v>526</v>
      </c>
      <c r="B9" s="285" t="s">
        <v>527</v>
      </c>
      <c r="C9" s="453">
        <v>177560.01</v>
      </c>
      <c r="D9" s="453">
        <v>191559.04000000001</v>
      </c>
      <c r="E9" s="453">
        <v>13999.03</v>
      </c>
      <c r="F9" s="222"/>
    </row>
    <row r="10" spans="1:6" x14ac:dyDescent="0.2">
      <c r="A10" s="285" t="s">
        <v>528</v>
      </c>
      <c r="B10" s="285" t="s">
        <v>529</v>
      </c>
      <c r="C10" s="453">
        <v>200294</v>
      </c>
      <c r="D10" s="453">
        <v>200294</v>
      </c>
      <c r="E10" s="453">
        <v>0</v>
      </c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319</v>
      </c>
      <c r="C16" s="244">
        <f>SUM(C8:C15)</f>
        <v>457335.89</v>
      </c>
      <c r="D16" s="244">
        <f>SUM(D8:D15)</f>
        <v>472383.92000000004</v>
      </c>
      <c r="E16" s="244">
        <f>SUM(E8:E15)</f>
        <v>15048.03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hidden="1" customHeight="1" x14ac:dyDescent="0.2">
      <c r="A19" s="217" t="s">
        <v>318</v>
      </c>
      <c r="B19" s="60"/>
      <c r="C19" s="294"/>
      <c r="D19" s="294"/>
      <c r="E19" s="294"/>
      <c r="F19" s="270" t="s">
        <v>309</v>
      </c>
    </row>
    <row r="20" spans="1:6" ht="12.75" hidden="1" customHeight="1" x14ac:dyDescent="0.2">
      <c r="A20" s="281"/>
      <c r="B20" s="281"/>
      <c r="C20" s="229"/>
    </row>
    <row r="21" spans="1:6" ht="15" hidden="1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6" hidden="1" x14ac:dyDescent="0.2">
      <c r="A22" s="223"/>
      <c r="B22" s="264"/>
      <c r="C22" s="265"/>
      <c r="D22" s="265"/>
      <c r="E22" s="265"/>
      <c r="F22" s="264"/>
    </row>
    <row r="23" spans="1:6" hidden="1" x14ac:dyDescent="0.2">
      <c r="A23" s="223"/>
      <c r="B23" s="264"/>
      <c r="C23" s="265"/>
      <c r="D23" s="265"/>
      <c r="E23" s="265"/>
      <c r="F23" s="264"/>
    </row>
    <row r="24" spans="1:6" hidden="1" x14ac:dyDescent="0.2">
      <c r="A24" s="223"/>
      <c r="B24" s="264"/>
      <c r="C24" s="265"/>
      <c r="D24" s="265"/>
      <c r="E24" s="265"/>
      <c r="F24" s="264"/>
    </row>
    <row r="25" spans="1:6" hidden="1" x14ac:dyDescent="0.2">
      <c r="A25" s="223"/>
      <c r="B25" s="264"/>
      <c r="C25" s="265"/>
      <c r="D25" s="265"/>
      <c r="E25" s="265"/>
      <c r="F25" s="264"/>
    </row>
    <row r="26" spans="1:6" hidden="1" x14ac:dyDescent="0.2">
      <c r="A26" s="223"/>
      <c r="B26" s="264"/>
      <c r="C26" s="265"/>
      <c r="D26" s="265"/>
      <c r="E26" s="265"/>
      <c r="F26" s="264"/>
    </row>
    <row r="27" spans="1:6" hidden="1" x14ac:dyDescent="0.2">
      <c r="A27" s="223"/>
      <c r="B27" s="264"/>
      <c r="C27" s="265"/>
      <c r="D27" s="265"/>
      <c r="E27" s="265"/>
      <c r="F27" s="264"/>
    </row>
    <row r="28" spans="1:6" hidden="1" x14ac:dyDescent="0.2">
      <c r="A28" s="223"/>
      <c r="B28" s="264"/>
      <c r="C28" s="265"/>
      <c r="D28" s="265"/>
      <c r="E28" s="265"/>
      <c r="F28" s="264"/>
    </row>
    <row r="29" spans="1:6" hidden="1" x14ac:dyDescent="0.2">
      <c r="A29" s="223"/>
      <c r="B29" s="264"/>
      <c r="C29" s="265"/>
      <c r="D29" s="265"/>
      <c r="E29" s="265"/>
      <c r="F29" s="264"/>
    </row>
    <row r="30" spans="1:6" hidden="1" x14ac:dyDescent="0.2">
      <c r="A30" s="62"/>
      <c r="B30" s="62" t="s">
        <v>317</v>
      </c>
      <c r="C30" s="244">
        <f>SUM(C22:C29)</f>
        <v>0</v>
      </c>
      <c r="D30" s="244">
        <f>SUM(D22:D29)</f>
        <v>0</v>
      </c>
      <c r="E30" s="244">
        <f>SUM(E22:E29)</f>
        <v>0</v>
      </c>
      <c r="F30" s="244"/>
    </row>
    <row r="31" spans="1:6" s="8" customFormat="1" hidden="1" x14ac:dyDescent="0.2">
      <c r="A31" s="59"/>
      <c r="B31" s="59"/>
      <c r="C31" s="11"/>
      <c r="D31" s="11"/>
      <c r="E31" s="11"/>
      <c r="F31" s="11"/>
    </row>
    <row r="32" spans="1:6" s="8" customFormat="1" hidden="1" x14ac:dyDescent="0.2">
      <c r="A32" s="59"/>
      <c r="B32" s="59"/>
      <c r="C32" s="11"/>
      <c r="D32" s="11"/>
      <c r="E32" s="11"/>
      <c r="F32" s="11"/>
    </row>
    <row r="33" spans="1:8" s="8" customFormat="1" ht="11.25" hidden="1" customHeight="1" x14ac:dyDescent="0.2">
      <c r="A33" s="217" t="s">
        <v>316</v>
      </c>
      <c r="B33" s="217"/>
      <c r="C33" s="294"/>
      <c r="D33" s="294"/>
      <c r="E33" s="294"/>
      <c r="G33" s="270" t="s">
        <v>309</v>
      </c>
    </row>
    <row r="34" spans="1:8" s="8" customFormat="1" hidden="1" x14ac:dyDescent="0.2">
      <c r="A34" s="281"/>
      <c r="B34" s="281"/>
      <c r="C34" s="229"/>
      <c r="D34" s="7"/>
      <c r="E34" s="7"/>
      <c r="F34" s="89"/>
    </row>
    <row r="35" spans="1:8" s="8" customFormat="1" ht="27.95" hidden="1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308</v>
      </c>
      <c r="G35" s="292" t="s">
        <v>307</v>
      </c>
      <c r="H35" s="292" t="s">
        <v>306</v>
      </c>
    </row>
    <row r="36" spans="1:8" s="8" customFormat="1" hidden="1" x14ac:dyDescent="0.2">
      <c r="A36" s="223"/>
      <c r="B36" s="264"/>
      <c r="C36" s="222"/>
      <c r="D36" s="265"/>
      <c r="E36" s="265"/>
      <c r="F36" s="264"/>
      <c r="G36" s="264"/>
      <c r="H36" s="264"/>
    </row>
    <row r="37" spans="1:8" s="8" customFormat="1" hidden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hidden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hidden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hidden="1" x14ac:dyDescent="0.2">
      <c r="A40" s="62"/>
      <c r="B40" s="62" t="s">
        <v>315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hidden="1" x14ac:dyDescent="0.2">
      <c r="A41" s="15"/>
      <c r="B41" s="15"/>
      <c r="C41" s="16"/>
      <c r="D41" s="16"/>
      <c r="E41" s="16"/>
      <c r="F41" s="11"/>
    </row>
    <row r="42" spans="1:8" hidden="1" x14ac:dyDescent="0.2"/>
    <row r="43" spans="1:8" hidden="1" x14ac:dyDescent="0.2">
      <c r="A43" s="217" t="s">
        <v>314</v>
      </c>
      <c r="B43" s="217"/>
      <c r="C43" s="294"/>
      <c r="D43" s="294"/>
      <c r="E43" s="294"/>
      <c r="G43" s="270" t="s">
        <v>309</v>
      </c>
    </row>
    <row r="44" spans="1:8" hidden="1" x14ac:dyDescent="0.2">
      <c r="A44" s="281"/>
      <c r="B44" s="281"/>
      <c r="C44" s="229"/>
      <c r="H44" s="7"/>
    </row>
    <row r="45" spans="1:8" ht="27.95" hidden="1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308</v>
      </c>
      <c r="G45" s="292" t="s">
        <v>307</v>
      </c>
      <c r="H45" s="292" t="s">
        <v>306</v>
      </c>
    </row>
    <row r="46" spans="1:8" hidden="1" x14ac:dyDescent="0.2">
      <c r="A46" s="223"/>
      <c r="B46" s="264"/>
      <c r="C46" s="222"/>
      <c r="D46" s="265"/>
      <c r="E46" s="265"/>
      <c r="F46" s="264"/>
      <c r="G46" s="264"/>
      <c r="H46" s="264"/>
    </row>
    <row r="47" spans="1:8" hidden="1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hidden="1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hidden="1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hidden="1" x14ac:dyDescent="0.2">
      <c r="A50" s="62"/>
      <c r="B50" s="62" t="s">
        <v>313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1" spans="1:8" hidden="1" x14ac:dyDescent="0.2"/>
    <row r="53" spans="1:8" x14ac:dyDescent="0.2">
      <c r="A53" s="217" t="s">
        <v>312</v>
      </c>
      <c r="B53" s="217"/>
      <c r="C53" s="294"/>
      <c r="D53" s="294"/>
      <c r="E53" s="294"/>
      <c r="G53" s="270" t="s">
        <v>309</v>
      </c>
    </row>
    <row r="54" spans="1:8" x14ac:dyDescent="0.2">
      <c r="A54" s="281"/>
      <c r="B54" s="281"/>
      <c r="C54" s="229"/>
    </row>
    <row r="55" spans="1:8" ht="27.95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308</v>
      </c>
      <c r="G55" s="292" t="s">
        <v>307</v>
      </c>
      <c r="H55" s="292" t="s">
        <v>306</v>
      </c>
    </row>
    <row r="56" spans="1:8" x14ac:dyDescent="0.2">
      <c r="A56" s="285" t="s">
        <v>530</v>
      </c>
      <c r="B56" s="264" t="s">
        <v>525</v>
      </c>
      <c r="C56" s="453">
        <v>-6999.9</v>
      </c>
      <c r="D56" s="456">
        <v>-6999.9</v>
      </c>
      <c r="E56" s="265"/>
      <c r="F56" s="264"/>
      <c r="G56" s="264"/>
      <c r="H56" s="264"/>
    </row>
    <row r="57" spans="1:8" x14ac:dyDescent="0.2">
      <c r="A57" s="285" t="s">
        <v>531</v>
      </c>
      <c r="B57" s="264" t="s">
        <v>527</v>
      </c>
      <c r="C57" s="453">
        <v>-54984.37</v>
      </c>
      <c r="D57" s="456">
        <v>-54984.37</v>
      </c>
      <c r="E57" s="265"/>
      <c r="F57" s="264"/>
      <c r="G57" s="264"/>
      <c r="H57" s="264"/>
    </row>
    <row r="58" spans="1:8" x14ac:dyDescent="0.2">
      <c r="A58" s="285" t="s">
        <v>532</v>
      </c>
      <c r="B58" s="264" t="s">
        <v>529</v>
      </c>
      <c r="C58" s="453">
        <v>-50073.5</v>
      </c>
      <c r="D58" s="456">
        <v>-50073.5</v>
      </c>
      <c r="E58" s="265"/>
      <c r="F58" s="264"/>
      <c r="G58" s="264"/>
      <c r="H58" s="264"/>
    </row>
    <row r="59" spans="1:8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x14ac:dyDescent="0.2">
      <c r="A60" s="62"/>
      <c r="B60" s="62" t="s">
        <v>311</v>
      </c>
      <c r="C60" s="244">
        <f>SUM(C56:C59)</f>
        <v>-112057.77</v>
      </c>
      <c r="D60" s="244">
        <f>SUM(D56:D59)</f>
        <v>-112057.77</v>
      </c>
      <c r="E60" s="244">
        <f>SUM(E56:E59)</f>
        <v>0</v>
      </c>
      <c r="F60" s="244"/>
      <c r="G60" s="244"/>
      <c r="H60" s="244"/>
    </row>
    <row r="63" spans="1:8" x14ac:dyDescent="0.2">
      <c r="A63" s="217" t="s">
        <v>310</v>
      </c>
      <c r="B63" s="217"/>
      <c r="C63" s="294"/>
      <c r="D63" s="294"/>
      <c r="E63" s="294"/>
      <c r="G63" s="270" t="s">
        <v>309</v>
      </c>
    </row>
    <row r="64" spans="1:8" x14ac:dyDescent="0.2">
      <c r="A64" s="281"/>
      <c r="B64" s="281"/>
      <c r="C64" s="229"/>
    </row>
    <row r="65" spans="1:8" ht="27.95" customHeight="1" x14ac:dyDescent="0.2">
      <c r="A65" s="228" t="s">
        <v>45</v>
      </c>
      <c r="B65" s="227" t="s">
        <v>46</v>
      </c>
      <c r="C65" s="293" t="s">
        <v>47</v>
      </c>
      <c r="D65" s="293" t="s">
        <v>48</v>
      </c>
      <c r="E65" s="293" t="s">
        <v>49</v>
      </c>
      <c r="F65" s="292" t="s">
        <v>308</v>
      </c>
      <c r="G65" s="292" t="s">
        <v>307</v>
      </c>
      <c r="H65" s="292" t="s">
        <v>306</v>
      </c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305</v>
      </c>
      <c r="C70" s="244">
        <f>SUM(C66:C69)</f>
        <v>0</v>
      </c>
      <c r="D70" s="244">
        <f>SUM(D66:D69)</f>
        <v>0</v>
      </c>
      <c r="E70" s="244">
        <f>SUM(E66:E69)</f>
        <v>0</v>
      </c>
      <c r="F70" s="244"/>
      <c r="G70" s="244"/>
      <c r="H70" s="244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7" right="0.7" top="0.75" bottom="0.75" header="0.3" footer="0.3"/>
  <pageSetup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3" t="s">
        <v>143</v>
      </c>
      <c r="B2" s="464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0</v>
      </c>
      <c r="D13" s="244">
        <f>SUM(D8:D12)</f>
        <v>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/>
      <c r="B19" s="285"/>
      <c r="C19" s="222"/>
      <c r="D19" s="222"/>
      <c r="E19" s="222"/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/>
      <c r="B28" s="285"/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3" t="s">
        <v>143</v>
      </c>
      <c r="B2" s="464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3" t="s">
        <v>52</v>
      </c>
    </row>
    <row r="8" spans="1:17" ht="52.5" customHeight="1" x14ac:dyDescent="0.2">
      <c r="A8" s="474" t="s">
        <v>53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3" t="s">
        <v>52</v>
      </c>
    </row>
    <row r="8" spans="1:17" ht="52.5" customHeight="1" x14ac:dyDescent="0.2">
      <c r="A8" s="474" t="s">
        <v>53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3" t="s">
        <v>143</v>
      </c>
      <c r="B2" s="46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SheetLayoutView="100" workbookViewId="0">
      <selection activeCell="H22" sqref="A1:H2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0.5703125" style="7" bestFit="1" customWidth="1"/>
    <col min="4" max="4" width="8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85" t="s">
        <v>533</v>
      </c>
      <c r="B8" s="285" t="s">
        <v>534</v>
      </c>
      <c r="C8" s="453">
        <v>-1000000</v>
      </c>
      <c r="D8" s="222"/>
      <c r="E8" s="222"/>
      <c r="F8" s="222"/>
      <c r="G8" s="222"/>
      <c r="H8" s="324"/>
    </row>
    <row r="9" spans="1:8" x14ac:dyDescent="0.2">
      <c r="A9" s="285" t="s">
        <v>535</v>
      </c>
      <c r="B9" s="285" t="s">
        <v>536</v>
      </c>
      <c r="C9" s="453">
        <v>-390267.09</v>
      </c>
      <c r="D9" s="222"/>
      <c r="E9" s="222"/>
      <c r="F9" s="222"/>
      <c r="G9" s="222"/>
      <c r="H9" s="324"/>
    </row>
    <row r="10" spans="1:8" x14ac:dyDescent="0.2">
      <c r="A10" s="285" t="s">
        <v>537</v>
      </c>
      <c r="B10" s="285" t="s">
        <v>538</v>
      </c>
      <c r="C10" s="453">
        <v>-22756.82</v>
      </c>
      <c r="D10" s="222"/>
      <c r="E10" s="222"/>
      <c r="F10" s="222"/>
      <c r="G10" s="222"/>
      <c r="H10" s="324"/>
    </row>
    <row r="11" spans="1:8" x14ac:dyDescent="0.2">
      <c r="A11" s="285" t="s">
        <v>539</v>
      </c>
      <c r="B11" s="285" t="s">
        <v>540</v>
      </c>
      <c r="C11" s="453">
        <v>-7928.18</v>
      </c>
      <c r="D11" s="222"/>
      <c r="E11" s="222"/>
      <c r="F11" s="222"/>
      <c r="G11" s="222"/>
      <c r="H11" s="324"/>
    </row>
    <row r="12" spans="1:8" x14ac:dyDescent="0.2">
      <c r="A12" s="285" t="s">
        <v>541</v>
      </c>
      <c r="B12" s="285" t="s">
        <v>542</v>
      </c>
      <c r="C12" s="453">
        <v>-0.44</v>
      </c>
      <c r="D12" s="222"/>
      <c r="E12" s="222"/>
      <c r="F12" s="222"/>
      <c r="G12" s="222"/>
      <c r="H12" s="324"/>
    </row>
    <row r="13" spans="1:8" x14ac:dyDescent="0.2">
      <c r="A13" s="285" t="s">
        <v>543</v>
      </c>
      <c r="B13" s="285" t="s">
        <v>544</v>
      </c>
      <c r="C13" s="453">
        <v>-3157.93</v>
      </c>
      <c r="D13" s="222"/>
      <c r="E13" s="222"/>
      <c r="F13" s="222"/>
      <c r="G13" s="222"/>
      <c r="H13" s="324"/>
    </row>
    <row r="14" spans="1:8" x14ac:dyDescent="0.2">
      <c r="A14" s="285" t="s">
        <v>545</v>
      </c>
      <c r="B14" s="285" t="s">
        <v>546</v>
      </c>
      <c r="C14" s="453">
        <v>-3378.79</v>
      </c>
      <c r="D14" s="222"/>
      <c r="E14" s="222"/>
      <c r="F14" s="222"/>
      <c r="G14" s="222"/>
      <c r="H14" s="324"/>
    </row>
    <row r="15" spans="1:8" x14ac:dyDescent="0.2">
      <c r="A15" s="285" t="s">
        <v>547</v>
      </c>
      <c r="B15" s="285" t="s">
        <v>548</v>
      </c>
      <c r="C15" s="453">
        <v>-2250.1799999999998</v>
      </c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337</v>
      </c>
      <c r="C22" s="322">
        <f>SUM(C8:C21)</f>
        <v>-1429739.43</v>
      </c>
      <c r="D22" s="322">
        <f>SUM(D8:D21)</f>
        <v>0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6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3" t="s">
        <v>143</v>
      </c>
      <c r="B2" s="464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3" t="s">
        <v>143</v>
      </c>
      <c r="B2" s="464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3" t="s">
        <v>143</v>
      </c>
      <c r="B2" s="46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7" t="s">
        <v>239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8" t="s">
        <v>54</v>
      </c>
      <c r="Q4" s="478"/>
      <c r="R4" s="478"/>
      <c r="S4" s="478"/>
      <c r="T4" s="478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9" t="s">
        <v>55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80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63" t="s">
        <v>143</v>
      </c>
      <c r="B2" s="464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5" t="s">
        <v>228</v>
      </c>
      <c r="B6" s="466"/>
      <c r="C6" s="466"/>
      <c r="D6" s="466"/>
      <c r="E6" s="466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4" t="s">
        <v>143</v>
      </c>
      <c r="B2" s="464"/>
      <c r="C2" s="46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zoomScaleSheetLayoutView="100" workbookViewId="0">
      <selection activeCell="D18" sqref="A1:D18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87" t="s">
        <v>549</v>
      </c>
      <c r="B8" s="287" t="s">
        <v>550</v>
      </c>
      <c r="C8" s="457">
        <v>-2000000</v>
      </c>
      <c r="D8" s="222"/>
    </row>
    <row r="9" spans="1:4" x14ac:dyDescent="0.2">
      <c r="A9" s="287" t="s">
        <v>551</v>
      </c>
      <c r="B9" s="287" t="s">
        <v>552</v>
      </c>
      <c r="C9" s="457">
        <v>-701819.58</v>
      </c>
      <c r="D9" s="222"/>
    </row>
    <row r="10" spans="1:4" x14ac:dyDescent="0.2">
      <c r="A10" s="287" t="s">
        <v>553</v>
      </c>
      <c r="B10" s="287" t="s">
        <v>554</v>
      </c>
      <c r="C10" s="457">
        <v>-12500.01</v>
      </c>
      <c r="D10" s="222"/>
    </row>
    <row r="11" spans="1:4" x14ac:dyDescent="0.2">
      <c r="A11" s="287" t="s">
        <v>555</v>
      </c>
      <c r="B11" s="287" t="s">
        <v>556</v>
      </c>
      <c r="C11" s="457">
        <v>-29384.04</v>
      </c>
      <c r="D11" s="222"/>
    </row>
    <row r="12" spans="1:4" x14ac:dyDescent="0.2">
      <c r="A12" s="238"/>
      <c r="B12" s="238"/>
      <c r="C12" s="236"/>
      <c r="D12" s="222"/>
    </row>
    <row r="13" spans="1:4" x14ac:dyDescent="0.2">
      <c r="A13" s="238"/>
      <c r="B13" s="238"/>
      <c r="C13" s="236"/>
      <c r="D13" s="222"/>
    </row>
    <row r="14" spans="1:4" x14ac:dyDescent="0.2">
      <c r="A14" s="238"/>
      <c r="B14" s="238"/>
      <c r="C14" s="236"/>
      <c r="D14" s="222"/>
    </row>
    <row r="15" spans="1:4" x14ac:dyDescent="0.2">
      <c r="A15" s="238"/>
      <c r="B15" s="238"/>
      <c r="C15" s="236"/>
      <c r="D15" s="222"/>
    </row>
    <row r="16" spans="1:4" s="8" customFormat="1" x14ac:dyDescent="0.2">
      <c r="A16" s="253"/>
      <c r="B16" s="253" t="s">
        <v>356</v>
      </c>
      <c r="C16" s="233">
        <f>SUM(C8:C15)</f>
        <v>-2743703.63</v>
      </c>
      <c r="D16" s="244"/>
    </row>
    <row r="17" spans="1:4" s="8" customFormat="1" x14ac:dyDescent="0.2">
      <c r="A17" s="59"/>
      <c r="B17" s="59"/>
      <c r="C17" s="11"/>
      <c r="D17" s="11"/>
    </row>
    <row r="18" spans="1:4" s="8" customFormat="1" x14ac:dyDescent="0.2">
      <c r="A18" s="59"/>
      <c r="B18" s="59"/>
      <c r="C18" s="11"/>
      <c r="D18" s="11"/>
    </row>
    <row r="19" spans="1:4" x14ac:dyDescent="0.2">
      <c r="A19" s="60"/>
      <c r="B19" s="60"/>
      <c r="C19" s="36"/>
      <c r="D19" s="36"/>
    </row>
    <row r="20" spans="1:4" ht="21.75" customHeight="1" x14ac:dyDescent="0.2">
      <c r="A20" s="311" t="s">
        <v>355</v>
      </c>
      <c r="B20" s="311"/>
      <c r="C20" s="339"/>
      <c r="D20" s="190" t="s">
        <v>354</v>
      </c>
    </row>
    <row r="21" spans="1:4" x14ac:dyDescent="0.2">
      <c r="A21" s="317"/>
      <c r="B21" s="317"/>
      <c r="C21" s="318"/>
      <c r="D21" s="338"/>
    </row>
    <row r="22" spans="1:4" ht="15" customHeight="1" x14ac:dyDescent="0.2">
      <c r="A22" s="228" t="s">
        <v>45</v>
      </c>
      <c r="B22" s="227" t="s">
        <v>46</v>
      </c>
      <c r="C22" s="225" t="s">
        <v>243</v>
      </c>
      <c r="D22" s="225" t="s">
        <v>262</v>
      </c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53"/>
      <c r="B32" s="253" t="s">
        <v>353</v>
      </c>
      <c r="C32" s="233">
        <f>SUM(C23:C31)</f>
        <v>0</v>
      </c>
      <c r="D32" s="244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</sheetData>
  <dataValidations count="4">
    <dataValidation allowBlank="1" showInputMessage="1" showErrorMessage="1" prompt="Saldo final de la Información Financiera Trimestral que se presenta (trimestral: 1er, 2do, 3ro. o 4to.)." sqref="C7 C22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Características cualitativas significativas que les impacten financieramente." sqref="D7 D2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3" t="s">
        <v>143</v>
      </c>
      <c r="B2" s="464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3" t="s">
        <v>143</v>
      </c>
      <c r="B2" s="46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70" t="s">
        <v>205</v>
      </c>
      <c r="B7" s="481"/>
      <c r="C7" s="481"/>
      <c r="D7" s="481"/>
      <c r="E7" s="482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zoomScaleSheetLayoutView="100" workbookViewId="0">
      <selection activeCell="E33" sqref="A1:E33"/>
    </sheetView>
  </sheetViews>
  <sheetFormatPr baseColWidth="10" defaultRowHeight="11.25" x14ac:dyDescent="0.2"/>
  <cols>
    <col min="1" max="1" width="20.7109375" style="60" customWidth="1"/>
    <col min="2" max="2" width="21.5703125" style="60" bestFit="1" customWidth="1"/>
    <col min="3" max="3" width="17.7109375" style="36" customWidth="1"/>
    <col min="4" max="4" width="17.7109375" style="63" customWidth="1"/>
    <col min="5" max="5" width="11.7109375" style="64" bestFit="1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87" t="s">
        <v>557</v>
      </c>
      <c r="B8" s="287" t="s">
        <v>558</v>
      </c>
      <c r="C8" s="458">
        <v>425478.58</v>
      </c>
      <c r="D8" s="352">
        <f>C8/$C$31</f>
        <v>0.29482904930355308</v>
      </c>
      <c r="E8" s="351"/>
    </row>
    <row r="9" spans="1:8" x14ac:dyDescent="0.2">
      <c r="A9" s="287" t="s">
        <v>559</v>
      </c>
      <c r="B9" s="287" t="s">
        <v>560</v>
      </c>
      <c r="C9" s="458">
        <v>117527.95</v>
      </c>
      <c r="D9" s="352">
        <f t="shared" ref="D9:D28" si="0">C9/$C$31</f>
        <v>8.1439243698461908E-2</v>
      </c>
      <c r="E9" s="351"/>
    </row>
    <row r="10" spans="1:8" x14ac:dyDescent="0.2">
      <c r="A10" s="287" t="s">
        <v>561</v>
      </c>
      <c r="B10" s="287" t="s">
        <v>562</v>
      </c>
      <c r="C10" s="458">
        <v>31898.17</v>
      </c>
      <c r="D10" s="352">
        <f t="shared" si="0"/>
        <v>2.2103362137814591E-2</v>
      </c>
      <c r="E10" s="351"/>
    </row>
    <row r="11" spans="1:8" x14ac:dyDescent="0.2">
      <c r="A11" s="287" t="s">
        <v>563</v>
      </c>
      <c r="B11" s="287" t="s">
        <v>564</v>
      </c>
      <c r="C11" s="458">
        <v>17884.330000000002</v>
      </c>
      <c r="D11" s="352">
        <f t="shared" si="0"/>
        <v>1.239268028799714E-2</v>
      </c>
      <c r="E11" s="351"/>
    </row>
    <row r="12" spans="1:8" x14ac:dyDescent="0.2">
      <c r="A12" s="287" t="s">
        <v>565</v>
      </c>
      <c r="B12" s="287" t="s">
        <v>566</v>
      </c>
      <c r="C12" s="458">
        <v>18420.88</v>
      </c>
      <c r="D12" s="352">
        <f t="shared" si="0"/>
        <v>1.276447462463289E-2</v>
      </c>
      <c r="E12" s="351"/>
    </row>
    <row r="13" spans="1:8" x14ac:dyDescent="0.2">
      <c r="A13" s="287" t="s">
        <v>567</v>
      </c>
      <c r="B13" s="287" t="s">
        <v>568</v>
      </c>
      <c r="C13" s="458">
        <v>13950</v>
      </c>
      <c r="D13" s="352">
        <f t="shared" si="0"/>
        <v>9.6664448719946498E-3</v>
      </c>
      <c r="E13" s="351"/>
    </row>
    <row r="14" spans="1:8" x14ac:dyDescent="0.2">
      <c r="A14" s="287" t="s">
        <v>569</v>
      </c>
      <c r="B14" s="287" t="s">
        <v>570</v>
      </c>
      <c r="C14" s="458">
        <v>8626.7800000000007</v>
      </c>
      <c r="D14" s="352">
        <f t="shared" si="0"/>
        <v>5.9777988023531192E-3</v>
      </c>
      <c r="E14" s="351"/>
    </row>
    <row r="15" spans="1:8" x14ac:dyDescent="0.2">
      <c r="A15" s="287" t="s">
        <v>571</v>
      </c>
      <c r="B15" s="287" t="s">
        <v>572</v>
      </c>
      <c r="C15" s="458">
        <v>8881.85</v>
      </c>
      <c r="D15" s="352">
        <f t="shared" si="0"/>
        <v>6.1545457624606224E-3</v>
      </c>
      <c r="E15" s="351"/>
    </row>
    <row r="16" spans="1:8" x14ac:dyDescent="0.2">
      <c r="A16" s="287" t="s">
        <v>573</v>
      </c>
      <c r="B16" s="287" t="s">
        <v>574</v>
      </c>
      <c r="C16" s="458">
        <v>1728.4</v>
      </c>
      <c r="D16" s="352">
        <f t="shared" si="0"/>
        <v>1.1976690549645559E-3</v>
      </c>
      <c r="E16" s="351"/>
    </row>
    <row r="17" spans="1:5" x14ac:dyDescent="0.2">
      <c r="A17" s="287" t="s">
        <v>575</v>
      </c>
      <c r="B17" s="287" t="s">
        <v>576</v>
      </c>
      <c r="C17" s="458">
        <v>3624.19</v>
      </c>
      <c r="D17" s="352">
        <f t="shared" si="0"/>
        <v>2.5113285190418847E-3</v>
      </c>
      <c r="E17" s="351"/>
    </row>
    <row r="18" spans="1:5" x14ac:dyDescent="0.2">
      <c r="A18" s="287" t="s">
        <v>577</v>
      </c>
      <c r="B18" s="287" t="s">
        <v>578</v>
      </c>
      <c r="C18" s="458">
        <v>8338.2900000000009</v>
      </c>
      <c r="D18" s="352">
        <f t="shared" si="0"/>
        <v>5.7778939506598053E-3</v>
      </c>
      <c r="E18" s="351"/>
    </row>
    <row r="19" spans="1:5" x14ac:dyDescent="0.2">
      <c r="A19" s="287" t="s">
        <v>579</v>
      </c>
      <c r="B19" s="287" t="s">
        <v>580</v>
      </c>
      <c r="C19" s="458">
        <v>6686.24</v>
      </c>
      <c r="D19" s="352">
        <f t="shared" si="0"/>
        <v>4.6331304918226165E-3</v>
      </c>
      <c r="E19" s="351"/>
    </row>
    <row r="20" spans="1:5" x14ac:dyDescent="0.2">
      <c r="A20" s="287" t="s">
        <v>581</v>
      </c>
      <c r="B20" s="287" t="s">
        <v>582</v>
      </c>
      <c r="C20" s="458">
        <v>10614</v>
      </c>
      <c r="D20" s="352">
        <f t="shared" si="0"/>
        <v>7.3548133241111979E-3</v>
      </c>
      <c r="E20" s="351"/>
    </row>
    <row r="21" spans="1:5" x14ac:dyDescent="0.2">
      <c r="A21" s="287" t="s">
        <v>583</v>
      </c>
      <c r="B21" s="287" t="s">
        <v>584</v>
      </c>
      <c r="C21" s="458">
        <v>1083.5999999999999</v>
      </c>
      <c r="D21" s="352">
        <f t="shared" si="0"/>
        <v>7.508644919923586E-4</v>
      </c>
      <c r="E21" s="351"/>
    </row>
    <row r="22" spans="1:5" x14ac:dyDescent="0.2">
      <c r="A22" s="287" t="s">
        <v>585</v>
      </c>
      <c r="B22" s="287" t="s">
        <v>586</v>
      </c>
      <c r="C22" s="458">
        <v>1786.26</v>
      </c>
      <c r="D22" s="352">
        <f t="shared" si="0"/>
        <v>1.2377622807920546E-3</v>
      </c>
      <c r="E22" s="351"/>
    </row>
    <row r="23" spans="1:5" x14ac:dyDescent="0.2">
      <c r="A23" s="287" t="s">
        <v>587</v>
      </c>
      <c r="B23" s="287" t="s">
        <v>588</v>
      </c>
      <c r="C23" s="458">
        <v>7642.01</v>
      </c>
      <c r="D23" s="352">
        <f t="shared" si="0"/>
        <v>5.2954170879019238E-3</v>
      </c>
      <c r="E23" s="351"/>
    </row>
    <row r="24" spans="1:5" x14ac:dyDescent="0.2">
      <c r="A24" s="287" t="s">
        <v>589</v>
      </c>
      <c r="B24" s="287" t="s">
        <v>590</v>
      </c>
      <c r="C24" s="458">
        <v>21360</v>
      </c>
      <c r="D24" s="352">
        <f t="shared" si="0"/>
        <v>1.4801094083570302E-2</v>
      </c>
      <c r="E24" s="351"/>
    </row>
    <row r="25" spans="1:5" x14ac:dyDescent="0.2">
      <c r="A25" s="287" t="s">
        <v>591</v>
      </c>
      <c r="B25" s="287" t="s">
        <v>592</v>
      </c>
      <c r="C25" s="458">
        <v>49996</v>
      </c>
      <c r="D25" s="352">
        <f t="shared" si="0"/>
        <v>3.4643984073135806E-2</v>
      </c>
      <c r="E25" s="351"/>
    </row>
    <row r="26" spans="1:5" x14ac:dyDescent="0.2">
      <c r="A26" s="287" t="s">
        <v>593</v>
      </c>
      <c r="B26" s="287" t="s">
        <v>594</v>
      </c>
      <c r="C26" s="458">
        <v>773</v>
      </c>
      <c r="D26" s="352">
        <f t="shared" si="0"/>
        <v>5.3563884487826984E-4</v>
      </c>
      <c r="E26" s="351"/>
    </row>
    <row r="27" spans="1:5" x14ac:dyDescent="0.2">
      <c r="A27" s="287" t="s">
        <v>595</v>
      </c>
      <c r="B27" s="287" t="s">
        <v>596</v>
      </c>
      <c r="C27" s="458">
        <v>681070.03</v>
      </c>
      <c r="D27" s="352">
        <f t="shared" si="0"/>
        <v>0.47193734042743674</v>
      </c>
      <c r="E27" s="351"/>
    </row>
    <row r="28" spans="1:5" x14ac:dyDescent="0.2">
      <c r="A28" s="287" t="s">
        <v>597</v>
      </c>
      <c r="B28" s="287" t="s">
        <v>598</v>
      </c>
      <c r="C28" s="458">
        <v>5766</v>
      </c>
      <c r="D28" s="352">
        <f t="shared" si="0"/>
        <v>3.995463880424455E-3</v>
      </c>
      <c r="E28" s="351"/>
    </row>
    <row r="29" spans="1:5" x14ac:dyDescent="0.2">
      <c r="A29" s="238"/>
      <c r="B29" s="238"/>
      <c r="C29" s="254"/>
      <c r="D29" s="352"/>
      <c r="E29" s="351"/>
    </row>
    <row r="30" spans="1:5" x14ac:dyDescent="0.2">
      <c r="A30" s="238"/>
      <c r="B30" s="238"/>
      <c r="C30" s="254"/>
      <c r="D30" s="352"/>
      <c r="E30" s="351"/>
    </row>
    <row r="31" spans="1:5" x14ac:dyDescent="0.2">
      <c r="A31" s="253"/>
      <c r="B31" s="253" t="s">
        <v>362</v>
      </c>
      <c r="C31" s="252">
        <f>SUM(C8:C30)</f>
        <v>1443136.56</v>
      </c>
      <c r="D31" s="350">
        <f>SUM(D8:D30)</f>
        <v>0.99999999999999989</v>
      </c>
      <c r="E31" s="312"/>
    </row>
    <row r="32" spans="1:5" x14ac:dyDescent="0.2">
      <c r="A32" s="349"/>
      <c r="B32" s="349"/>
      <c r="C32" s="348"/>
      <c r="D32" s="347"/>
      <c r="E32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63" t="s">
        <v>143</v>
      </c>
      <c r="B2" s="464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3" t="s">
        <v>143</v>
      </c>
      <c r="B2" s="46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SheetLayoutView="100" workbookViewId="0">
      <selection activeCell="F27" sqref="A1:F27"/>
    </sheetView>
  </sheetViews>
  <sheetFormatPr baseColWidth="10" defaultRowHeight="11.25" x14ac:dyDescent="0.2"/>
  <cols>
    <col min="1" max="1" width="20.7109375" style="89" customWidth="1"/>
    <col min="2" max="2" width="26.42578125" style="89" bestFit="1" customWidth="1"/>
    <col min="3" max="3" width="12.28515625" style="7" bestFit="1" customWidth="1"/>
    <col min="4" max="4" width="11.140625" style="7" bestFit="1" customWidth="1"/>
    <col min="5" max="5" width="12.28515625" style="7" bestFit="1" customWidth="1"/>
    <col min="6" max="6" width="14.5703125" style="89" bestFit="1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87">
        <v>3210</v>
      </c>
      <c r="B8" s="287" t="s">
        <v>599</v>
      </c>
      <c r="C8" s="458">
        <v>-137155.45000000001</v>
      </c>
      <c r="D8" s="458">
        <v>-1300567.07</v>
      </c>
      <c r="E8" s="458">
        <v>-1163411.6200000001</v>
      </c>
      <c r="F8" s="458">
        <v>0</v>
      </c>
    </row>
    <row r="9" spans="1:6" x14ac:dyDescent="0.2">
      <c r="A9" s="238"/>
      <c r="B9" s="287" t="s">
        <v>600</v>
      </c>
      <c r="C9" s="458">
        <v>-771048.87</v>
      </c>
      <c r="D9" s="458">
        <v>-908204.32</v>
      </c>
      <c r="E9" s="458">
        <v>-137155.45000000001</v>
      </c>
      <c r="F9" s="458">
        <v>0</v>
      </c>
    </row>
    <row r="10" spans="1:6" x14ac:dyDescent="0.2">
      <c r="A10" s="287" t="s">
        <v>601</v>
      </c>
      <c r="B10" s="287" t="s">
        <v>602</v>
      </c>
      <c r="C10" s="458">
        <v>41354.94</v>
      </c>
      <c r="D10" s="458">
        <v>41354.94</v>
      </c>
      <c r="E10" s="458">
        <v>0</v>
      </c>
      <c r="F10" s="458">
        <v>0</v>
      </c>
    </row>
    <row r="11" spans="1:6" x14ac:dyDescent="0.2">
      <c r="A11" s="287" t="s">
        <v>603</v>
      </c>
      <c r="B11" s="287" t="s">
        <v>604</v>
      </c>
      <c r="C11" s="458">
        <v>25578.69</v>
      </c>
      <c r="D11" s="458">
        <v>25578.69</v>
      </c>
      <c r="E11" s="458">
        <v>0</v>
      </c>
      <c r="F11" s="458">
        <v>0</v>
      </c>
    </row>
    <row r="12" spans="1:6" x14ac:dyDescent="0.2">
      <c r="A12" s="287" t="s">
        <v>605</v>
      </c>
      <c r="B12" s="287" t="s">
        <v>606</v>
      </c>
      <c r="C12" s="458">
        <v>168044.56</v>
      </c>
      <c r="D12" s="458">
        <v>168044.56</v>
      </c>
      <c r="E12" s="458">
        <v>0</v>
      </c>
      <c r="F12" s="458">
        <v>0</v>
      </c>
    </row>
    <row r="13" spans="1:6" x14ac:dyDescent="0.2">
      <c r="A13" s="287" t="s">
        <v>607</v>
      </c>
      <c r="B13" s="287" t="s">
        <v>608</v>
      </c>
      <c r="C13" s="458">
        <v>211297.04</v>
      </c>
      <c r="D13" s="458">
        <v>211297.04</v>
      </c>
      <c r="E13" s="458">
        <v>0</v>
      </c>
      <c r="F13" s="458">
        <v>0</v>
      </c>
    </row>
    <row r="14" spans="1:6" x14ac:dyDescent="0.2">
      <c r="A14" s="287" t="s">
        <v>609</v>
      </c>
      <c r="B14" s="287" t="s">
        <v>610</v>
      </c>
      <c r="C14" s="458">
        <v>-502336.06</v>
      </c>
      <c r="D14" s="458">
        <v>-502336.06</v>
      </c>
      <c r="E14" s="458">
        <v>0</v>
      </c>
      <c r="F14" s="458">
        <v>0</v>
      </c>
    </row>
    <row r="15" spans="1:6" x14ac:dyDescent="0.2">
      <c r="A15" s="287" t="s">
        <v>611</v>
      </c>
      <c r="B15" s="287" t="s">
        <v>612</v>
      </c>
      <c r="C15" s="458">
        <v>-318947</v>
      </c>
      <c r="D15" s="458">
        <v>-318947</v>
      </c>
      <c r="E15" s="458">
        <v>0</v>
      </c>
      <c r="F15" s="458">
        <v>0</v>
      </c>
    </row>
    <row r="16" spans="1:6" x14ac:dyDescent="0.2">
      <c r="A16" s="287" t="s">
        <v>613</v>
      </c>
      <c r="B16" s="287" t="s">
        <v>614</v>
      </c>
      <c r="C16" s="458">
        <v>-58756.77</v>
      </c>
      <c r="D16" s="458">
        <v>-58756.77</v>
      </c>
      <c r="E16" s="458">
        <v>0</v>
      </c>
      <c r="F16" s="458">
        <v>0</v>
      </c>
    </row>
    <row r="17" spans="1:6" x14ac:dyDescent="0.2">
      <c r="A17" s="287" t="s">
        <v>615</v>
      </c>
      <c r="B17" s="287" t="s">
        <v>616</v>
      </c>
      <c r="C17" s="458">
        <v>138278.34</v>
      </c>
      <c r="D17" s="458">
        <v>138278.34</v>
      </c>
      <c r="E17" s="458">
        <v>0</v>
      </c>
      <c r="F17" s="458">
        <v>0</v>
      </c>
    </row>
    <row r="18" spans="1:6" x14ac:dyDescent="0.2">
      <c r="A18" s="287" t="s">
        <v>617</v>
      </c>
      <c r="B18" s="287" t="s">
        <v>618</v>
      </c>
      <c r="C18" s="458">
        <v>39352.54</v>
      </c>
      <c r="D18" s="458">
        <v>39352.54</v>
      </c>
      <c r="E18" s="458">
        <v>0</v>
      </c>
      <c r="F18" s="458">
        <v>0</v>
      </c>
    </row>
    <row r="19" spans="1:6" x14ac:dyDescent="0.2">
      <c r="A19" s="287" t="s">
        <v>619</v>
      </c>
      <c r="B19" s="287" t="s">
        <v>620</v>
      </c>
      <c r="C19" s="458">
        <v>-47532.68</v>
      </c>
      <c r="D19" s="458">
        <v>-47532.68</v>
      </c>
      <c r="E19" s="458">
        <v>0</v>
      </c>
      <c r="F19" s="458">
        <v>0</v>
      </c>
    </row>
    <row r="20" spans="1:6" x14ac:dyDescent="0.2">
      <c r="A20" s="287" t="s">
        <v>621</v>
      </c>
      <c r="B20" s="287" t="s">
        <v>622</v>
      </c>
      <c r="C20" s="458">
        <v>56996.800000000003</v>
      </c>
      <c r="D20" s="458">
        <v>56996.800000000003</v>
      </c>
      <c r="E20" s="458">
        <v>0</v>
      </c>
      <c r="F20" s="458">
        <v>0</v>
      </c>
    </row>
    <row r="21" spans="1:6" x14ac:dyDescent="0.2">
      <c r="A21" s="287" t="s">
        <v>623</v>
      </c>
      <c r="B21" s="287" t="s">
        <v>624</v>
      </c>
      <c r="C21" s="458">
        <v>0</v>
      </c>
      <c r="D21" s="458">
        <v>-78302.789999999994</v>
      </c>
      <c r="E21" s="458">
        <v>-78302.789999999994</v>
      </c>
      <c r="F21" s="458">
        <v>0</v>
      </c>
    </row>
    <row r="22" spans="1:6" x14ac:dyDescent="0.2">
      <c r="A22" s="287" t="s">
        <v>625</v>
      </c>
      <c r="B22" s="287" t="s">
        <v>626</v>
      </c>
      <c r="C22" s="458">
        <v>-194379.27</v>
      </c>
      <c r="D22" s="458">
        <v>-194379.27</v>
      </c>
      <c r="E22" s="458">
        <v>0</v>
      </c>
      <c r="F22" s="458">
        <v>0</v>
      </c>
    </row>
    <row r="23" spans="1:6" x14ac:dyDescent="0.2">
      <c r="A23" s="287" t="s">
        <v>627</v>
      </c>
      <c r="B23" s="287" t="s">
        <v>628</v>
      </c>
      <c r="C23" s="458">
        <v>-330000</v>
      </c>
      <c r="D23" s="458">
        <v>-330000</v>
      </c>
      <c r="E23" s="458">
        <v>0</v>
      </c>
      <c r="F23" s="458">
        <v>0</v>
      </c>
    </row>
    <row r="24" spans="1:6" x14ac:dyDescent="0.2">
      <c r="A24" s="287" t="s">
        <v>629</v>
      </c>
      <c r="B24" s="287" t="s">
        <v>630</v>
      </c>
      <c r="C24" s="458">
        <v>0</v>
      </c>
      <c r="D24" s="458">
        <v>-58852.66</v>
      </c>
      <c r="E24" s="458">
        <v>-58852.66</v>
      </c>
      <c r="F24" s="458">
        <v>0</v>
      </c>
    </row>
    <row r="25" spans="1:6" x14ac:dyDescent="0.2">
      <c r="A25" s="253"/>
      <c r="B25" s="253" t="s">
        <v>371</v>
      </c>
      <c r="C25" s="459">
        <v>-908204.32</v>
      </c>
      <c r="D25" s="459">
        <v>-2208771.39</v>
      </c>
      <c r="E25" s="459">
        <v>-1300567.07</v>
      </c>
      <c r="F25" s="459">
        <v>0</v>
      </c>
    </row>
  </sheetData>
  <protectedRanges>
    <protectedRange sqref="F25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/>
      <c r="B8" s="238"/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/>
      <c r="B20" s="238"/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3" t="s">
        <v>143</v>
      </c>
      <c r="B2" s="464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zoomScaleSheetLayoutView="100" workbookViewId="0">
      <selection activeCell="E14" sqref="A1:E14"/>
    </sheetView>
  </sheetViews>
  <sheetFormatPr baseColWidth="10" defaultRowHeight="11.25" x14ac:dyDescent="0.2"/>
  <cols>
    <col min="1" max="1" width="20.7109375" style="60" customWidth="1"/>
    <col min="2" max="2" width="19" style="60" bestFit="1" customWidth="1"/>
    <col min="3" max="3" width="12.28515625" style="36" bestFit="1" customWidth="1"/>
    <col min="4" max="4" width="11.140625" style="36" bestFit="1" customWidth="1"/>
    <col min="5" max="5" width="14.42578125" style="36" bestFit="1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5" t="s">
        <v>375</v>
      </c>
    </row>
    <row r="6" spans="1:5" s="24" customFormat="1" x14ac:dyDescent="0.2">
      <c r="A6" s="224"/>
      <c r="B6" s="224"/>
      <c r="C6" s="364"/>
      <c r="D6" s="363"/>
      <c r="E6" s="363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 t="s">
        <v>631</v>
      </c>
      <c r="B8" s="287" t="s">
        <v>632</v>
      </c>
      <c r="C8" s="458">
        <v>578574.96</v>
      </c>
      <c r="D8" s="458">
        <v>454618.06</v>
      </c>
      <c r="E8" s="458">
        <v>-123956.9</v>
      </c>
    </row>
    <row r="9" spans="1:5" x14ac:dyDescent="0.2">
      <c r="A9" s="287" t="s">
        <v>633</v>
      </c>
      <c r="B9" s="287" t="s">
        <v>634</v>
      </c>
      <c r="C9" s="458">
        <v>13340.3</v>
      </c>
      <c r="D9" s="458">
        <v>0</v>
      </c>
      <c r="E9" s="458">
        <v>-13340.3</v>
      </c>
    </row>
    <row r="10" spans="1:5" x14ac:dyDescent="0.2">
      <c r="A10" s="287" t="s">
        <v>635</v>
      </c>
      <c r="B10" s="287" t="s">
        <v>636</v>
      </c>
      <c r="C10" s="458">
        <v>0</v>
      </c>
      <c r="D10" s="458">
        <v>1474775.66</v>
      </c>
      <c r="E10" s="458">
        <v>1474775.66</v>
      </c>
    </row>
    <row r="11" spans="1:5" s="8" customFormat="1" x14ac:dyDescent="0.2">
      <c r="A11" s="253"/>
      <c r="B11" s="253" t="s">
        <v>374</v>
      </c>
      <c r="C11" s="252">
        <f>SUM(C8:C10)</f>
        <v>591915.26</v>
      </c>
      <c r="D11" s="252">
        <f>SUM(D8:D10)</f>
        <v>1929393.72</v>
      </c>
      <c r="E11" s="252">
        <f>SUM(E8:E10)</f>
        <v>1337478.46</v>
      </c>
    </row>
    <row r="12" spans="1:5" s="8" customFormat="1" x14ac:dyDescent="0.2">
      <c r="A12" s="349"/>
      <c r="B12" s="349"/>
      <c r="C12" s="362"/>
      <c r="D12" s="362"/>
      <c r="E12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63" t="s">
        <v>143</v>
      </c>
      <c r="B2" s="464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zoomScaleSheetLayoutView="100" workbookViewId="0">
      <selection activeCell="D28" sqref="A1:D28"/>
    </sheetView>
  </sheetViews>
  <sheetFormatPr baseColWidth="10" defaultRowHeight="11.25" x14ac:dyDescent="0.2"/>
  <cols>
    <col min="1" max="1" width="20.7109375" style="60" customWidth="1"/>
    <col min="2" max="2" width="19" style="60" bestFit="1" customWidth="1"/>
    <col min="3" max="3" width="7.85546875" style="36" bestFit="1" customWidth="1"/>
    <col min="4" max="4" width="12.7109375" style="37" bestFit="1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7"/>
      <c r="D1" s="379"/>
    </row>
    <row r="2" spans="1:4" s="12" customFormat="1" x14ac:dyDescent="0.2">
      <c r="A2" s="21" t="s">
        <v>0</v>
      </c>
      <c r="B2" s="21"/>
      <c r="C2" s="377"/>
      <c r="D2" s="378"/>
    </row>
    <row r="3" spans="1:4" s="12" customFormat="1" x14ac:dyDescent="0.2">
      <c r="A3" s="21"/>
      <c r="B3" s="21"/>
      <c r="C3" s="377"/>
      <c r="D3" s="378"/>
    </row>
    <row r="4" spans="1:4" s="12" customFormat="1" x14ac:dyDescent="0.2">
      <c r="C4" s="377"/>
      <c r="D4" s="378"/>
    </row>
    <row r="5" spans="1:4" s="12" customFormat="1" ht="11.25" customHeight="1" x14ac:dyDescent="0.2">
      <c r="A5" s="483" t="s">
        <v>381</v>
      </c>
      <c r="B5" s="484"/>
      <c r="C5" s="377"/>
      <c r="D5" s="376" t="s">
        <v>379</v>
      </c>
    </row>
    <row r="6" spans="1:4" x14ac:dyDescent="0.2">
      <c r="A6" s="375"/>
      <c r="B6" s="375"/>
      <c r="C6" s="374"/>
      <c r="D6" s="373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1" t="s">
        <v>524</v>
      </c>
      <c r="B8" s="372" t="s">
        <v>637</v>
      </c>
      <c r="C8" s="460">
        <v>1049</v>
      </c>
      <c r="D8" s="369"/>
    </row>
    <row r="9" spans="1:4" x14ac:dyDescent="0.2">
      <c r="A9" s="371" t="s">
        <v>526</v>
      </c>
      <c r="B9" s="372" t="s">
        <v>527</v>
      </c>
      <c r="C9" s="460">
        <v>13999.03</v>
      </c>
      <c r="D9" s="369"/>
    </row>
    <row r="10" spans="1:4" x14ac:dyDescent="0.2">
      <c r="A10" s="371"/>
      <c r="B10" s="372"/>
      <c r="C10" s="370"/>
      <c r="D10" s="369"/>
    </row>
    <row r="11" spans="1:4" x14ac:dyDescent="0.2">
      <c r="A11" s="371"/>
      <c r="B11" s="372"/>
      <c r="C11" s="370"/>
      <c r="D11" s="369"/>
    </row>
    <row r="12" spans="1:4" x14ac:dyDescent="0.2">
      <c r="A12" s="371"/>
      <c r="B12" s="371"/>
      <c r="C12" s="370"/>
      <c r="D12" s="369"/>
    </row>
    <row r="13" spans="1:4" x14ac:dyDescent="0.2">
      <c r="A13" s="368"/>
      <c r="B13" s="368" t="s">
        <v>319</v>
      </c>
      <c r="C13" s="367">
        <f>SUM(C8:C12)</f>
        <v>15048.03</v>
      </c>
      <c r="D13" s="366">
        <v>0</v>
      </c>
    </row>
    <row r="16" spans="1:4" x14ac:dyDescent="0.2">
      <c r="A16" s="483" t="s">
        <v>380</v>
      </c>
      <c r="B16" s="484"/>
      <c r="C16" s="377"/>
      <c r="D16" s="376" t="s">
        <v>379</v>
      </c>
    </row>
    <row r="17" spans="1:4" x14ac:dyDescent="0.2">
      <c r="A17" s="375"/>
      <c r="B17" s="375"/>
      <c r="C17" s="374"/>
      <c r="D17" s="373"/>
    </row>
    <row r="18" spans="1:4" x14ac:dyDescent="0.2">
      <c r="A18" s="228" t="s">
        <v>45</v>
      </c>
      <c r="B18" s="227" t="s">
        <v>46</v>
      </c>
      <c r="C18" s="293" t="s">
        <v>49</v>
      </c>
      <c r="D18" s="316" t="s">
        <v>378</v>
      </c>
    </row>
    <row r="19" spans="1:4" x14ac:dyDescent="0.2">
      <c r="A19" s="371"/>
      <c r="B19" s="372"/>
      <c r="C19" s="370"/>
      <c r="D19" s="369"/>
    </row>
    <row r="20" spans="1:4" x14ac:dyDescent="0.2">
      <c r="A20" s="371"/>
      <c r="B20" s="372"/>
      <c r="C20" s="370"/>
      <c r="D20" s="369"/>
    </row>
    <row r="21" spans="1:4" x14ac:dyDescent="0.2">
      <c r="A21" s="371"/>
      <c r="B21" s="372"/>
      <c r="C21" s="370"/>
      <c r="D21" s="369"/>
    </row>
    <row r="22" spans="1:4" x14ac:dyDescent="0.2">
      <c r="A22" s="371"/>
      <c r="B22" s="372"/>
      <c r="C22" s="370"/>
      <c r="D22" s="369"/>
    </row>
    <row r="23" spans="1:4" x14ac:dyDescent="0.2">
      <c r="A23" s="371"/>
      <c r="B23" s="372"/>
      <c r="C23" s="370"/>
      <c r="D23" s="369"/>
    </row>
    <row r="24" spans="1:4" x14ac:dyDescent="0.2">
      <c r="A24" s="371"/>
      <c r="B24" s="371"/>
      <c r="C24" s="370"/>
      <c r="D24" s="369"/>
    </row>
    <row r="25" spans="1:4" x14ac:dyDescent="0.2">
      <c r="A25" s="368"/>
      <c r="B25" s="368" t="s">
        <v>377</v>
      </c>
      <c r="C25" s="367">
        <f>SUM(C19:C24)</f>
        <v>0</v>
      </c>
      <c r="D25" s="366">
        <v>0</v>
      </c>
    </row>
  </sheetData>
  <mergeCells count="2">
    <mergeCell ref="A5:B5"/>
    <mergeCell ref="A16:B1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7 D18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3" t="s">
        <v>143</v>
      </c>
      <c r="B2" s="46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5" t="s">
        <v>213</v>
      </c>
      <c r="B6" s="475"/>
      <c r="C6" s="475"/>
      <c r="D6" s="476"/>
    </row>
    <row r="7" spans="1:4" ht="27.95" customHeight="1" thickBot="1" x14ac:dyDescent="0.25">
      <c r="A7" s="485" t="s">
        <v>214</v>
      </c>
      <c r="B7" s="486"/>
      <c r="C7" s="486"/>
      <c r="D7" s="48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45" sqref="A1:D45"/>
    </sheetView>
  </sheetViews>
  <sheetFormatPr baseColWidth="10" defaultRowHeight="11.25" x14ac:dyDescent="0.2"/>
  <cols>
    <col min="1" max="1" width="11.7109375" style="60" customWidth="1"/>
    <col min="2" max="2" width="63.28515625" style="60" bestFit="1" customWidth="1"/>
    <col min="3" max="3" width="12.28515625" style="36" bestFit="1" customWidth="1"/>
    <col min="4" max="4" width="12.7109375" style="89" bestFit="1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7"/>
    </row>
    <row r="2" spans="1:4" s="12" customFormat="1" x14ac:dyDescent="0.2">
      <c r="A2" s="21" t="s">
        <v>0</v>
      </c>
      <c r="B2" s="21"/>
      <c r="C2" s="377"/>
    </row>
    <row r="3" spans="1:4" s="12" customFormat="1" x14ac:dyDescent="0.2">
      <c r="A3" s="21"/>
      <c r="B3" s="21"/>
      <c r="C3" s="377"/>
    </row>
    <row r="4" spans="1:4" s="12" customFormat="1" x14ac:dyDescent="0.2">
      <c r="A4" s="21"/>
      <c r="B4" s="21"/>
      <c r="C4" s="377"/>
    </row>
    <row r="5" spans="1:4" s="12" customFormat="1" x14ac:dyDescent="0.2">
      <c r="C5" s="377"/>
    </row>
    <row r="6" spans="1:4" s="12" customFormat="1" ht="11.25" customHeight="1" x14ac:dyDescent="0.2">
      <c r="A6" s="483" t="s">
        <v>227</v>
      </c>
      <c r="B6" s="484"/>
      <c r="C6" s="377"/>
      <c r="D6" s="393" t="s">
        <v>415</v>
      </c>
    </row>
    <row r="7" spans="1:4" x14ac:dyDescent="0.2">
      <c r="A7" s="375"/>
      <c r="B7" s="375"/>
      <c r="C7" s="374"/>
    </row>
    <row r="8" spans="1:4" ht="15" customHeight="1" x14ac:dyDescent="0.2">
      <c r="A8" s="228" t="s">
        <v>45</v>
      </c>
      <c r="B8" s="392" t="s">
        <v>46</v>
      </c>
      <c r="C8" s="293" t="s">
        <v>47</v>
      </c>
      <c r="D8" s="293" t="s">
        <v>48</v>
      </c>
    </row>
    <row r="9" spans="1:4" x14ac:dyDescent="0.2">
      <c r="A9" s="389">
        <v>5500</v>
      </c>
      <c r="B9" s="391" t="s">
        <v>414</v>
      </c>
      <c r="C9" s="385"/>
      <c r="D9" s="384"/>
    </row>
    <row r="10" spans="1:4" x14ac:dyDescent="0.2">
      <c r="A10" s="387">
        <v>5510</v>
      </c>
      <c r="B10" s="390" t="s">
        <v>413</v>
      </c>
      <c r="C10" s="385"/>
      <c r="D10" s="384">
        <v>74555.73</v>
      </c>
    </row>
    <row r="11" spans="1:4" x14ac:dyDescent="0.2">
      <c r="A11" s="387">
        <v>5511</v>
      </c>
      <c r="B11" s="390" t="s">
        <v>412</v>
      </c>
      <c r="C11" s="385"/>
      <c r="D11" s="384"/>
    </row>
    <row r="12" spans="1:4" x14ac:dyDescent="0.2">
      <c r="A12" s="387">
        <v>5512</v>
      </c>
      <c r="B12" s="390" t="s">
        <v>411</v>
      </c>
      <c r="C12" s="385"/>
      <c r="D12" s="384"/>
    </row>
    <row r="13" spans="1:4" x14ac:dyDescent="0.2">
      <c r="A13" s="387">
        <v>5513</v>
      </c>
      <c r="B13" s="390" t="s">
        <v>410</v>
      </c>
      <c r="C13" s="385"/>
      <c r="D13" s="384"/>
    </row>
    <row r="14" spans="1:4" x14ac:dyDescent="0.2">
      <c r="A14" s="387">
        <v>5514</v>
      </c>
      <c r="B14" s="390" t="s">
        <v>409</v>
      </c>
      <c r="C14" s="385"/>
      <c r="D14" s="384"/>
    </row>
    <row r="15" spans="1:4" x14ac:dyDescent="0.2">
      <c r="A15" s="387">
        <v>5515</v>
      </c>
      <c r="B15" s="390" t="s">
        <v>408</v>
      </c>
      <c r="C15" s="385"/>
      <c r="D15" s="384"/>
    </row>
    <row r="16" spans="1:4" x14ac:dyDescent="0.2">
      <c r="A16" s="387">
        <v>5516</v>
      </c>
      <c r="B16" s="390" t="s">
        <v>407</v>
      </c>
      <c r="C16" s="385"/>
      <c r="D16" s="384"/>
    </row>
    <row r="17" spans="1:4" x14ac:dyDescent="0.2">
      <c r="A17" s="387">
        <v>5517</v>
      </c>
      <c r="B17" s="390" t="s">
        <v>406</v>
      </c>
      <c r="C17" s="385"/>
      <c r="D17" s="384"/>
    </row>
    <row r="18" spans="1:4" x14ac:dyDescent="0.2">
      <c r="A18" s="387">
        <v>5518</v>
      </c>
      <c r="B18" s="390" t="s">
        <v>405</v>
      </c>
      <c r="C18" s="385"/>
      <c r="D18" s="384"/>
    </row>
    <row r="19" spans="1:4" x14ac:dyDescent="0.2">
      <c r="A19" s="387">
        <v>5520</v>
      </c>
      <c r="B19" s="390" t="s">
        <v>404</v>
      </c>
      <c r="C19" s="385"/>
      <c r="D19" s="384"/>
    </row>
    <row r="20" spans="1:4" x14ac:dyDescent="0.2">
      <c r="A20" s="387">
        <v>5521</v>
      </c>
      <c r="B20" s="390" t="s">
        <v>403</v>
      </c>
      <c r="C20" s="385"/>
      <c r="D20" s="384"/>
    </row>
    <row r="21" spans="1:4" x14ac:dyDescent="0.2">
      <c r="A21" s="387">
        <v>5522</v>
      </c>
      <c r="B21" s="390" t="s">
        <v>402</v>
      </c>
      <c r="C21" s="385"/>
      <c r="D21" s="384"/>
    </row>
    <row r="22" spans="1:4" x14ac:dyDescent="0.2">
      <c r="A22" s="387">
        <v>5530</v>
      </c>
      <c r="B22" s="390" t="s">
        <v>401</v>
      </c>
      <c r="C22" s="385"/>
      <c r="D22" s="384"/>
    </row>
    <row r="23" spans="1:4" x14ac:dyDescent="0.2">
      <c r="A23" s="387">
        <v>5531</v>
      </c>
      <c r="B23" s="390" t="s">
        <v>400</v>
      </c>
      <c r="C23" s="385"/>
      <c r="D23" s="384"/>
    </row>
    <row r="24" spans="1:4" x14ac:dyDescent="0.2">
      <c r="A24" s="387">
        <v>5532</v>
      </c>
      <c r="B24" s="390" t="s">
        <v>399</v>
      </c>
      <c r="C24" s="385"/>
      <c r="D24" s="384"/>
    </row>
    <row r="25" spans="1:4" x14ac:dyDescent="0.2">
      <c r="A25" s="387">
        <v>5533</v>
      </c>
      <c r="B25" s="390" t="s">
        <v>398</v>
      </c>
      <c r="C25" s="385"/>
      <c r="D25" s="384"/>
    </row>
    <row r="26" spans="1:4" x14ac:dyDescent="0.2">
      <c r="A26" s="387">
        <v>5534</v>
      </c>
      <c r="B26" s="390" t="s">
        <v>397</v>
      </c>
      <c r="C26" s="385"/>
      <c r="D26" s="384"/>
    </row>
    <row r="27" spans="1:4" x14ac:dyDescent="0.2">
      <c r="A27" s="387">
        <v>5535</v>
      </c>
      <c r="B27" s="390" t="s">
        <v>396</v>
      </c>
      <c r="C27" s="385"/>
      <c r="D27" s="384"/>
    </row>
    <row r="28" spans="1:4" x14ac:dyDescent="0.2">
      <c r="A28" s="387">
        <v>5540</v>
      </c>
      <c r="B28" s="390" t="s">
        <v>395</v>
      </c>
      <c r="C28" s="385"/>
      <c r="D28" s="384"/>
    </row>
    <row r="29" spans="1:4" x14ac:dyDescent="0.2">
      <c r="A29" s="387">
        <v>5541</v>
      </c>
      <c r="B29" s="390" t="s">
        <v>395</v>
      </c>
      <c r="C29" s="385"/>
      <c r="D29" s="384"/>
    </row>
    <row r="30" spans="1:4" x14ac:dyDescent="0.2">
      <c r="A30" s="387">
        <v>5550</v>
      </c>
      <c r="B30" s="386" t="s">
        <v>394</v>
      </c>
      <c r="C30" s="385"/>
      <c r="D30" s="384"/>
    </row>
    <row r="31" spans="1:4" x14ac:dyDescent="0.2">
      <c r="A31" s="387">
        <v>5551</v>
      </c>
      <c r="B31" s="386" t="s">
        <v>394</v>
      </c>
      <c r="C31" s="385"/>
      <c r="D31" s="384"/>
    </row>
    <row r="32" spans="1:4" x14ac:dyDescent="0.2">
      <c r="A32" s="387">
        <v>5590</v>
      </c>
      <c r="B32" s="386" t="s">
        <v>393</v>
      </c>
      <c r="C32" s="385"/>
      <c r="D32" s="384"/>
    </row>
    <row r="33" spans="1:4" x14ac:dyDescent="0.2">
      <c r="A33" s="387">
        <v>5591</v>
      </c>
      <c r="B33" s="386" t="s">
        <v>392</v>
      </c>
      <c r="C33" s="385"/>
      <c r="D33" s="384"/>
    </row>
    <row r="34" spans="1:4" x14ac:dyDescent="0.2">
      <c r="A34" s="387">
        <v>5592</v>
      </c>
      <c r="B34" s="386" t="s">
        <v>391</v>
      </c>
      <c r="C34" s="385"/>
      <c r="D34" s="384"/>
    </row>
    <row r="35" spans="1:4" x14ac:dyDescent="0.2">
      <c r="A35" s="387">
        <v>5593</v>
      </c>
      <c r="B35" s="386" t="s">
        <v>390</v>
      </c>
      <c r="C35" s="385"/>
      <c r="D35" s="384"/>
    </row>
    <row r="36" spans="1:4" x14ac:dyDescent="0.2">
      <c r="A36" s="387">
        <v>5594</v>
      </c>
      <c r="B36" s="386" t="s">
        <v>389</v>
      </c>
      <c r="C36" s="385"/>
      <c r="D36" s="384"/>
    </row>
    <row r="37" spans="1:4" x14ac:dyDescent="0.2">
      <c r="A37" s="387">
        <v>5595</v>
      </c>
      <c r="B37" s="386" t="s">
        <v>388</v>
      </c>
      <c r="C37" s="385"/>
      <c r="D37" s="384"/>
    </row>
    <row r="38" spans="1:4" x14ac:dyDescent="0.2">
      <c r="A38" s="387">
        <v>5596</v>
      </c>
      <c r="B38" s="386" t="s">
        <v>387</v>
      </c>
      <c r="C38" s="385"/>
      <c r="D38" s="384"/>
    </row>
    <row r="39" spans="1:4" x14ac:dyDescent="0.2">
      <c r="A39" s="387">
        <v>5597</v>
      </c>
      <c r="B39" s="386" t="s">
        <v>386</v>
      </c>
      <c r="C39" s="385"/>
      <c r="D39" s="384"/>
    </row>
    <row r="40" spans="1:4" x14ac:dyDescent="0.2">
      <c r="A40" s="387">
        <v>5599</v>
      </c>
      <c r="B40" s="386" t="s">
        <v>385</v>
      </c>
      <c r="C40" s="385"/>
      <c r="D40" s="384"/>
    </row>
    <row r="41" spans="1:4" x14ac:dyDescent="0.2">
      <c r="A41" s="389">
        <v>5600</v>
      </c>
      <c r="B41" s="388" t="s">
        <v>384</v>
      </c>
      <c r="C41" s="385"/>
      <c r="D41" s="384"/>
    </row>
    <row r="42" spans="1:4" x14ac:dyDescent="0.2">
      <c r="A42" s="387">
        <v>5610</v>
      </c>
      <c r="B42" s="386" t="s">
        <v>383</v>
      </c>
      <c r="C42" s="385"/>
      <c r="D42" s="384"/>
    </row>
    <row r="43" spans="1:4" x14ac:dyDescent="0.2">
      <c r="A43" s="383">
        <v>5611</v>
      </c>
      <c r="B43" s="382" t="s">
        <v>382</v>
      </c>
      <c r="C43" s="381"/>
      <c r="D43" s="380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22" sqref="A1:C22"/>
    </sheetView>
  </sheetViews>
  <sheetFormatPr baseColWidth="10" defaultRowHeight="11.25" x14ac:dyDescent="0.2"/>
  <cols>
    <col min="1" max="1" width="20.7109375" style="89" customWidth="1"/>
    <col min="2" max="2" width="48.42578125" style="89" bestFit="1" customWidth="1"/>
    <col min="3" max="3" width="12.7109375" style="89" bestFit="1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3" t="s">
        <v>135</v>
      </c>
      <c r="B5" s="412"/>
      <c r="C5" s="411" t="s">
        <v>141</v>
      </c>
    </row>
    <row r="6" spans="1:3" x14ac:dyDescent="0.2">
      <c r="A6" s="410"/>
      <c r="B6" s="410"/>
      <c r="C6" s="409"/>
    </row>
    <row r="7" spans="1:3" ht="15" customHeight="1" x14ac:dyDescent="0.2">
      <c r="A7" s="228" t="s">
        <v>45</v>
      </c>
      <c r="B7" s="408" t="s">
        <v>46</v>
      </c>
      <c r="C7" s="392" t="s">
        <v>267</v>
      </c>
    </row>
    <row r="8" spans="1:3" x14ac:dyDescent="0.2">
      <c r="A8" s="405">
        <v>900001</v>
      </c>
      <c r="B8" s="407" t="s">
        <v>429</v>
      </c>
      <c r="C8" s="403">
        <f>'EA-01'!C16</f>
        <v>-2743703.63</v>
      </c>
    </row>
    <row r="9" spans="1:3" x14ac:dyDescent="0.2">
      <c r="A9" s="405">
        <v>900002</v>
      </c>
      <c r="B9" s="404" t="s">
        <v>428</v>
      </c>
      <c r="C9" s="403">
        <f>SUM(C10:C14)</f>
        <v>0</v>
      </c>
    </row>
    <row r="10" spans="1:3" x14ac:dyDescent="0.2">
      <c r="A10" s="406">
        <v>4320</v>
      </c>
      <c r="B10" s="400" t="s">
        <v>427</v>
      </c>
      <c r="C10" s="397"/>
    </row>
    <row r="11" spans="1:3" ht="22.5" x14ac:dyDescent="0.2">
      <c r="A11" s="406">
        <v>4330</v>
      </c>
      <c r="B11" s="400" t="s">
        <v>426</v>
      </c>
      <c r="C11" s="397"/>
    </row>
    <row r="12" spans="1:3" x14ac:dyDescent="0.2">
      <c r="A12" s="406">
        <v>4340</v>
      </c>
      <c r="B12" s="400" t="s">
        <v>425</v>
      </c>
      <c r="C12" s="397"/>
    </row>
    <row r="13" spans="1:3" x14ac:dyDescent="0.2">
      <c r="A13" s="406">
        <v>4399</v>
      </c>
      <c r="B13" s="400" t="s">
        <v>424</v>
      </c>
      <c r="C13" s="397"/>
    </row>
    <row r="14" spans="1:3" x14ac:dyDescent="0.2">
      <c r="A14" s="399">
        <v>4400</v>
      </c>
      <c r="B14" s="400" t="s">
        <v>423</v>
      </c>
      <c r="C14" s="397"/>
    </row>
    <row r="15" spans="1:3" x14ac:dyDescent="0.2">
      <c r="A15" s="405">
        <v>900003</v>
      </c>
      <c r="B15" s="404" t="s">
        <v>422</v>
      </c>
      <c r="C15" s="403">
        <f>SUM(C16:C19)</f>
        <v>0</v>
      </c>
    </row>
    <row r="16" spans="1:3" x14ac:dyDescent="0.2">
      <c r="A16" s="402">
        <v>52</v>
      </c>
      <c r="B16" s="400" t="s">
        <v>421</v>
      </c>
      <c r="C16" s="397"/>
    </row>
    <row r="17" spans="1:3" x14ac:dyDescent="0.2">
      <c r="A17" s="402">
        <v>62</v>
      </c>
      <c r="B17" s="400" t="s">
        <v>420</v>
      </c>
      <c r="C17" s="397"/>
    </row>
    <row r="18" spans="1:3" x14ac:dyDescent="0.2">
      <c r="A18" s="401" t="s">
        <v>419</v>
      </c>
      <c r="B18" s="400" t="s">
        <v>418</v>
      </c>
      <c r="C18" s="397"/>
    </row>
    <row r="19" spans="1:3" x14ac:dyDescent="0.2">
      <c r="A19" s="399">
        <v>4500</v>
      </c>
      <c r="B19" s="398" t="s">
        <v>417</v>
      </c>
      <c r="C19" s="397"/>
    </row>
    <row r="20" spans="1:3" x14ac:dyDescent="0.2">
      <c r="A20" s="396">
        <v>900004</v>
      </c>
      <c r="B20" s="395" t="s">
        <v>416</v>
      </c>
      <c r="C20" s="394">
        <f>+C8+C9-C15</f>
        <v>-2743703.63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63" t="s">
        <v>143</v>
      </c>
      <c r="B2" s="46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8" t="s">
        <v>216</v>
      </c>
      <c r="B7" s="489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C38" sqref="A1:C38"/>
    </sheetView>
  </sheetViews>
  <sheetFormatPr baseColWidth="10" defaultRowHeight="11.25" x14ac:dyDescent="0.2"/>
  <cols>
    <col min="1" max="1" width="15.140625" style="89" customWidth="1"/>
    <col min="2" max="2" width="50.140625" style="89" bestFit="1" customWidth="1"/>
    <col min="3" max="3" width="13.140625" style="7" bestFit="1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3" t="s">
        <v>136</v>
      </c>
      <c r="B5" s="412"/>
      <c r="C5" s="424" t="s">
        <v>142</v>
      </c>
    </row>
    <row r="6" spans="1:3" ht="11.25" customHeight="1" x14ac:dyDescent="0.2">
      <c r="A6" s="410"/>
      <c r="B6" s="409"/>
      <c r="C6" s="423"/>
    </row>
    <row r="7" spans="1:3" ht="15" customHeight="1" x14ac:dyDescent="0.2">
      <c r="A7" s="228" t="s">
        <v>45</v>
      </c>
      <c r="B7" s="408" t="s">
        <v>46</v>
      </c>
      <c r="C7" s="392" t="s">
        <v>267</v>
      </c>
    </row>
    <row r="8" spans="1:3" x14ac:dyDescent="0.2">
      <c r="A8" s="422">
        <v>900001</v>
      </c>
      <c r="B8" s="421" t="s">
        <v>452</v>
      </c>
      <c r="C8" s="420">
        <f>'EA-03'!C31</f>
        <v>1443136.56</v>
      </c>
    </row>
    <row r="9" spans="1:3" x14ac:dyDescent="0.2">
      <c r="A9" s="422">
        <v>900002</v>
      </c>
      <c r="B9" s="421" t="s">
        <v>451</v>
      </c>
      <c r="C9" s="420">
        <f>SUM(C10:C26)</f>
        <v>0</v>
      </c>
    </row>
    <row r="10" spans="1:3" x14ac:dyDescent="0.2">
      <c r="A10" s="406">
        <v>5100</v>
      </c>
      <c r="B10" s="419" t="s">
        <v>450</v>
      </c>
      <c r="C10" s="417"/>
    </row>
    <row r="11" spans="1:3" x14ac:dyDescent="0.2">
      <c r="A11" s="406">
        <v>5200</v>
      </c>
      <c r="B11" s="419" t="s">
        <v>449</v>
      </c>
      <c r="C11" s="417"/>
    </row>
    <row r="12" spans="1:3" x14ac:dyDescent="0.2">
      <c r="A12" s="406">
        <v>5300</v>
      </c>
      <c r="B12" s="419" t="s">
        <v>448</v>
      </c>
      <c r="C12" s="417"/>
    </row>
    <row r="13" spans="1:3" x14ac:dyDescent="0.2">
      <c r="A13" s="406">
        <v>5400</v>
      </c>
      <c r="B13" s="419" t="s">
        <v>447</v>
      </c>
      <c r="C13" s="417"/>
    </row>
    <row r="14" spans="1:3" x14ac:dyDescent="0.2">
      <c r="A14" s="406">
        <v>5500</v>
      </c>
      <c r="B14" s="419" t="s">
        <v>446</v>
      </c>
      <c r="C14" s="417"/>
    </row>
    <row r="15" spans="1:3" x14ac:dyDescent="0.2">
      <c r="A15" s="406">
        <v>5600</v>
      </c>
      <c r="B15" s="419" t="s">
        <v>445</v>
      </c>
      <c r="C15" s="417"/>
    </row>
    <row r="16" spans="1:3" x14ac:dyDescent="0.2">
      <c r="A16" s="406">
        <v>5700</v>
      </c>
      <c r="B16" s="419" t="s">
        <v>444</v>
      </c>
      <c r="C16" s="417"/>
    </row>
    <row r="17" spans="1:3" x14ac:dyDescent="0.2">
      <c r="A17" s="406" t="s">
        <v>443</v>
      </c>
      <c r="B17" s="419" t="s">
        <v>442</v>
      </c>
      <c r="C17" s="417"/>
    </row>
    <row r="18" spans="1:3" x14ac:dyDescent="0.2">
      <c r="A18" s="406">
        <v>5900</v>
      </c>
      <c r="B18" s="419" t="s">
        <v>441</v>
      </c>
      <c r="C18" s="417"/>
    </row>
    <row r="19" spans="1:3" x14ac:dyDescent="0.2">
      <c r="A19" s="402">
        <v>6200</v>
      </c>
      <c r="B19" s="419" t="s">
        <v>440</v>
      </c>
      <c r="C19" s="417"/>
    </row>
    <row r="20" spans="1:3" x14ac:dyDescent="0.2">
      <c r="A20" s="402">
        <v>7200</v>
      </c>
      <c r="B20" s="419" t="s">
        <v>439</v>
      </c>
      <c r="C20" s="417"/>
    </row>
    <row r="21" spans="1:3" x14ac:dyDescent="0.2">
      <c r="A21" s="402">
        <v>7300</v>
      </c>
      <c r="B21" s="419" t="s">
        <v>438</v>
      </c>
      <c r="C21" s="417"/>
    </row>
    <row r="22" spans="1:3" x14ac:dyDescent="0.2">
      <c r="A22" s="402">
        <v>7500</v>
      </c>
      <c r="B22" s="419" t="s">
        <v>437</v>
      </c>
      <c r="C22" s="417"/>
    </row>
    <row r="23" spans="1:3" x14ac:dyDescent="0.2">
      <c r="A23" s="402">
        <v>7900</v>
      </c>
      <c r="B23" s="419" t="s">
        <v>436</v>
      </c>
      <c r="C23" s="417"/>
    </row>
    <row r="24" spans="1:3" x14ac:dyDescent="0.2">
      <c r="A24" s="402">
        <v>9100</v>
      </c>
      <c r="B24" s="419" t="s">
        <v>435</v>
      </c>
      <c r="C24" s="417"/>
    </row>
    <row r="25" spans="1:3" x14ac:dyDescent="0.2">
      <c r="A25" s="402">
        <v>9900</v>
      </c>
      <c r="B25" s="419" t="s">
        <v>434</v>
      </c>
      <c r="C25" s="417"/>
    </row>
    <row r="26" spans="1:3" x14ac:dyDescent="0.2">
      <c r="A26" s="402">
        <v>7400</v>
      </c>
      <c r="B26" s="418" t="s">
        <v>433</v>
      </c>
      <c r="C26" s="417"/>
    </row>
    <row r="27" spans="1:3" x14ac:dyDescent="0.2">
      <c r="A27" s="422">
        <v>900003</v>
      </c>
      <c r="B27" s="421" t="s">
        <v>432</v>
      </c>
      <c r="C27" s="420">
        <f>SUM(C28:C34)</f>
        <v>0</v>
      </c>
    </row>
    <row r="28" spans="1:3" ht="22.5" x14ac:dyDescent="0.2">
      <c r="A28" s="406">
        <v>5510</v>
      </c>
      <c r="B28" s="419" t="s">
        <v>413</v>
      </c>
      <c r="C28" s="417"/>
    </row>
    <row r="29" spans="1:3" x14ac:dyDescent="0.2">
      <c r="A29" s="406">
        <v>5520</v>
      </c>
      <c r="B29" s="419" t="s">
        <v>404</v>
      </c>
      <c r="C29" s="417"/>
    </row>
    <row r="30" spans="1:3" x14ac:dyDescent="0.2">
      <c r="A30" s="406">
        <v>5530</v>
      </c>
      <c r="B30" s="419" t="s">
        <v>401</v>
      </c>
      <c r="C30" s="417"/>
    </row>
    <row r="31" spans="1:3" ht="22.5" x14ac:dyDescent="0.2">
      <c r="A31" s="406">
        <v>5540</v>
      </c>
      <c r="B31" s="419" t="s">
        <v>395</v>
      </c>
      <c r="C31" s="417"/>
    </row>
    <row r="32" spans="1:3" x14ac:dyDescent="0.2">
      <c r="A32" s="406">
        <v>5550</v>
      </c>
      <c r="B32" s="419" t="s">
        <v>394</v>
      </c>
      <c r="C32" s="417"/>
    </row>
    <row r="33" spans="1:3" x14ac:dyDescent="0.2">
      <c r="A33" s="406">
        <v>5590</v>
      </c>
      <c r="B33" s="419" t="s">
        <v>393</v>
      </c>
      <c r="C33" s="417"/>
    </row>
    <row r="34" spans="1:3" x14ac:dyDescent="0.2">
      <c r="A34" s="406">
        <v>5600</v>
      </c>
      <c r="B34" s="418" t="s">
        <v>431</v>
      </c>
      <c r="C34" s="417"/>
    </row>
    <row r="35" spans="1:3" x14ac:dyDescent="0.2">
      <c r="A35" s="416">
        <v>900004</v>
      </c>
      <c r="B35" s="415" t="s">
        <v>430</v>
      </c>
      <c r="C35" s="414">
        <f>+C8-C9+C27</f>
        <v>1443136.56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63" t="s">
        <v>143</v>
      </c>
      <c r="B2" s="464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8" t="s">
        <v>221</v>
      </c>
      <c r="B7" s="489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63" t="s">
        <v>143</v>
      </c>
      <c r="B2" s="464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13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0" t="s">
        <v>40</v>
      </c>
    </row>
    <row r="3" spans="1:8" x14ac:dyDescent="0.2">
      <c r="A3" s="3"/>
    </row>
    <row r="4" spans="1:8" s="39" customFormat="1" ht="12.75" x14ac:dyDescent="0.2">
      <c r="A4" s="449" t="s">
        <v>76</v>
      </c>
    </row>
    <row r="5" spans="1:8" s="39" customFormat="1" ht="35.1" customHeight="1" x14ac:dyDescent="0.2">
      <c r="A5" s="491" t="s">
        <v>77</v>
      </c>
      <c r="B5" s="491"/>
      <c r="C5" s="491"/>
      <c r="D5" s="491"/>
      <c r="E5" s="491"/>
      <c r="F5" s="49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8" t="s">
        <v>79</v>
      </c>
      <c r="B9" s="41"/>
      <c r="C9" s="41"/>
      <c r="D9" s="41"/>
    </row>
    <row r="10" spans="1:8" s="39" customFormat="1" ht="12.75" x14ac:dyDescent="0.2">
      <c r="A10" s="448"/>
      <c r="B10" s="41"/>
      <c r="C10" s="41"/>
      <c r="D10" s="41"/>
    </row>
    <row r="11" spans="1:8" s="39" customFormat="1" ht="12.75" x14ac:dyDescent="0.2">
      <c r="A11" s="437">
        <v>7000</v>
      </c>
      <c r="B11" s="436" t="s">
        <v>517</v>
      </c>
      <c r="C11" s="41"/>
      <c r="D11" s="41"/>
    </row>
    <row r="12" spans="1:8" s="39" customFormat="1" ht="12.75" x14ac:dyDescent="0.2">
      <c r="A12" s="437"/>
      <c r="B12" s="436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2">
        <v>7100</v>
      </c>
      <c r="B14" s="447" t="s">
        <v>516</v>
      </c>
      <c r="C14" s="444"/>
      <c r="D14" s="444"/>
      <c r="E14" s="439"/>
    </row>
    <row r="15" spans="1:8" s="39" customFormat="1" x14ac:dyDescent="0.2">
      <c r="A15" s="428">
        <v>7110</v>
      </c>
      <c r="B15" s="445" t="s">
        <v>515</v>
      </c>
      <c r="C15" s="444"/>
      <c r="D15" s="444"/>
      <c r="E15" s="439"/>
    </row>
    <row r="16" spans="1:8" s="39" customFormat="1" x14ac:dyDescent="0.2">
      <c r="A16" s="428">
        <v>7120</v>
      </c>
      <c r="B16" s="445" t="s">
        <v>514</v>
      </c>
      <c r="C16" s="444"/>
      <c r="D16" s="444"/>
      <c r="E16" s="439"/>
    </row>
    <row r="17" spans="1:5" s="39" customFormat="1" x14ac:dyDescent="0.2">
      <c r="A17" s="428">
        <v>7130</v>
      </c>
      <c r="B17" s="445" t="s">
        <v>513</v>
      </c>
      <c r="C17" s="444"/>
      <c r="D17" s="444"/>
      <c r="E17" s="439"/>
    </row>
    <row r="18" spans="1:5" s="39" customFormat="1" ht="22.5" x14ac:dyDescent="0.2">
      <c r="A18" s="428">
        <v>7140</v>
      </c>
      <c r="B18" s="445" t="s">
        <v>512</v>
      </c>
      <c r="C18" s="444"/>
      <c r="D18" s="444"/>
      <c r="E18" s="439"/>
    </row>
    <row r="19" spans="1:5" s="39" customFormat="1" ht="22.5" x14ac:dyDescent="0.2">
      <c r="A19" s="428">
        <v>7150</v>
      </c>
      <c r="B19" s="445" t="s">
        <v>511</v>
      </c>
      <c r="C19" s="444"/>
      <c r="D19" s="444"/>
      <c r="E19" s="439"/>
    </row>
    <row r="20" spans="1:5" s="39" customFormat="1" x14ac:dyDescent="0.2">
      <c r="A20" s="428">
        <v>7160</v>
      </c>
      <c r="B20" s="445" t="s">
        <v>510</v>
      </c>
      <c r="C20" s="444"/>
      <c r="D20" s="444"/>
      <c r="E20" s="439"/>
    </row>
    <row r="21" spans="1:5" s="39" customFormat="1" x14ac:dyDescent="0.2">
      <c r="A21" s="442">
        <v>7200</v>
      </c>
      <c r="B21" s="447" t="s">
        <v>509</v>
      </c>
      <c r="C21" s="444"/>
      <c r="D21" s="444"/>
      <c r="E21" s="439"/>
    </row>
    <row r="22" spans="1:5" s="39" customFormat="1" ht="22.5" x14ac:dyDescent="0.2">
      <c r="A22" s="428">
        <v>7210</v>
      </c>
      <c r="B22" s="445" t="s">
        <v>508</v>
      </c>
      <c r="C22" s="444"/>
      <c r="D22" s="444"/>
      <c r="E22" s="439"/>
    </row>
    <row r="23" spans="1:5" s="39" customFormat="1" ht="22.5" x14ac:dyDescent="0.2">
      <c r="A23" s="428">
        <v>7220</v>
      </c>
      <c r="B23" s="445" t="s">
        <v>507</v>
      </c>
      <c r="C23" s="444"/>
      <c r="D23" s="444"/>
      <c r="E23" s="439"/>
    </row>
    <row r="24" spans="1:5" s="39" customFormat="1" ht="12.95" customHeight="1" x14ac:dyDescent="0.2">
      <c r="A24" s="428">
        <v>7230</v>
      </c>
      <c r="B24" s="443" t="s">
        <v>506</v>
      </c>
      <c r="C24" s="439"/>
      <c r="D24" s="439"/>
      <c r="E24" s="439"/>
    </row>
    <row r="25" spans="1:5" s="39" customFormat="1" ht="22.5" x14ac:dyDescent="0.2">
      <c r="A25" s="428">
        <v>7240</v>
      </c>
      <c r="B25" s="443" t="s">
        <v>505</v>
      </c>
      <c r="C25" s="439"/>
      <c r="D25" s="439"/>
      <c r="E25" s="439"/>
    </row>
    <row r="26" spans="1:5" s="39" customFormat="1" ht="22.5" x14ac:dyDescent="0.2">
      <c r="A26" s="428">
        <v>7250</v>
      </c>
      <c r="B26" s="443" t="s">
        <v>504</v>
      </c>
      <c r="C26" s="439"/>
      <c r="D26" s="439"/>
      <c r="E26" s="439"/>
    </row>
    <row r="27" spans="1:5" s="39" customFormat="1" ht="22.5" x14ac:dyDescent="0.2">
      <c r="A27" s="428">
        <v>7260</v>
      </c>
      <c r="B27" s="443" t="s">
        <v>503</v>
      </c>
      <c r="C27" s="439"/>
      <c r="D27" s="439"/>
      <c r="E27" s="439"/>
    </row>
    <row r="28" spans="1:5" s="39" customFormat="1" x14ac:dyDescent="0.2">
      <c r="A28" s="442">
        <v>7300</v>
      </c>
      <c r="B28" s="446" t="s">
        <v>502</v>
      </c>
      <c r="C28" s="439"/>
      <c r="D28" s="439"/>
      <c r="E28" s="439"/>
    </row>
    <row r="29" spans="1:5" s="39" customFormat="1" x14ac:dyDescent="0.2">
      <c r="A29" s="428">
        <v>7310</v>
      </c>
      <c r="B29" s="443" t="s">
        <v>501</v>
      </c>
      <c r="C29" s="439"/>
      <c r="D29" s="439"/>
      <c r="E29" s="439"/>
    </row>
    <row r="30" spans="1:5" s="39" customFormat="1" x14ac:dyDescent="0.2">
      <c r="A30" s="428">
        <v>7320</v>
      </c>
      <c r="B30" s="443" t="s">
        <v>500</v>
      </c>
      <c r="C30" s="439"/>
      <c r="D30" s="439"/>
      <c r="E30" s="439"/>
    </row>
    <row r="31" spans="1:5" s="39" customFormat="1" x14ac:dyDescent="0.2">
      <c r="A31" s="428">
        <v>7330</v>
      </c>
      <c r="B31" s="443" t="s">
        <v>499</v>
      </c>
      <c r="C31" s="439"/>
      <c r="D31" s="439"/>
      <c r="E31" s="439"/>
    </row>
    <row r="32" spans="1:5" s="39" customFormat="1" x14ac:dyDescent="0.2">
      <c r="A32" s="428">
        <v>7340</v>
      </c>
      <c r="B32" s="443" t="s">
        <v>498</v>
      </c>
      <c r="C32" s="439"/>
      <c r="D32" s="439"/>
      <c r="E32" s="439"/>
    </row>
    <row r="33" spans="1:5" s="39" customFormat="1" x14ac:dyDescent="0.2">
      <c r="A33" s="428">
        <v>7350</v>
      </c>
      <c r="B33" s="443" t="s">
        <v>497</v>
      </c>
      <c r="C33" s="439"/>
      <c r="D33" s="439"/>
      <c r="E33" s="439"/>
    </row>
    <row r="34" spans="1:5" s="39" customFormat="1" x14ac:dyDescent="0.2">
      <c r="A34" s="428">
        <v>7360</v>
      </c>
      <c r="B34" s="443" t="s">
        <v>496</v>
      </c>
      <c r="C34" s="439"/>
      <c r="D34" s="439"/>
      <c r="E34" s="439"/>
    </row>
    <row r="35" spans="1:5" s="39" customFormat="1" x14ac:dyDescent="0.2">
      <c r="A35" s="442">
        <v>7400</v>
      </c>
      <c r="B35" s="446" t="s">
        <v>495</v>
      </c>
      <c r="C35" s="439"/>
      <c r="D35" s="439"/>
      <c r="E35" s="439"/>
    </row>
    <row r="36" spans="1:5" s="39" customFormat="1" x14ac:dyDescent="0.2">
      <c r="A36" s="428">
        <v>7410</v>
      </c>
      <c r="B36" s="443" t="s">
        <v>494</v>
      </c>
      <c r="C36" s="439"/>
      <c r="D36" s="439"/>
      <c r="E36" s="439"/>
    </row>
    <row r="37" spans="1:5" s="39" customFormat="1" x14ac:dyDescent="0.2">
      <c r="A37" s="428">
        <v>7420</v>
      </c>
      <c r="B37" s="443" t="s">
        <v>493</v>
      </c>
      <c r="C37" s="439"/>
      <c r="D37" s="439"/>
      <c r="E37" s="439"/>
    </row>
    <row r="38" spans="1:5" s="39" customFormat="1" ht="22.5" x14ac:dyDescent="0.2">
      <c r="A38" s="442">
        <v>7500</v>
      </c>
      <c r="B38" s="446" t="s">
        <v>492</v>
      </c>
      <c r="C38" s="439"/>
      <c r="D38" s="439"/>
      <c r="E38" s="439"/>
    </row>
    <row r="39" spans="1:5" s="39" customFormat="1" ht="22.5" x14ac:dyDescent="0.2">
      <c r="A39" s="428">
        <v>7510</v>
      </c>
      <c r="B39" s="443" t="s">
        <v>491</v>
      </c>
      <c r="C39" s="439"/>
      <c r="D39" s="439"/>
      <c r="E39" s="439"/>
    </row>
    <row r="40" spans="1:5" s="39" customFormat="1" ht="22.5" x14ac:dyDescent="0.2">
      <c r="A40" s="428">
        <v>7520</v>
      </c>
      <c r="B40" s="443" t="s">
        <v>490</v>
      </c>
      <c r="C40" s="439"/>
      <c r="D40" s="439"/>
      <c r="E40" s="439"/>
    </row>
    <row r="41" spans="1:5" s="39" customFormat="1" x14ac:dyDescent="0.2">
      <c r="A41" s="442">
        <v>7600</v>
      </c>
      <c r="B41" s="446" t="s">
        <v>489</v>
      </c>
      <c r="C41" s="439"/>
      <c r="D41" s="439"/>
      <c r="E41" s="439"/>
    </row>
    <row r="42" spans="1:5" s="39" customFormat="1" x14ac:dyDescent="0.2">
      <c r="A42" s="428">
        <v>7610</v>
      </c>
      <c r="B42" s="445" t="s">
        <v>488</v>
      </c>
      <c r="C42" s="444"/>
      <c r="D42" s="444"/>
      <c r="E42" s="439"/>
    </row>
    <row r="43" spans="1:5" s="39" customFormat="1" x14ac:dyDescent="0.2">
      <c r="A43" s="428">
        <v>7620</v>
      </c>
      <c r="B43" s="445" t="s">
        <v>487</v>
      </c>
      <c r="C43" s="444"/>
      <c r="D43" s="444"/>
      <c r="E43" s="439"/>
    </row>
    <row r="44" spans="1:5" s="39" customFormat="1" x14ac:dyDescent="0.2">
      <c r="A44" s="428">
        <v>7630</v>
      </c>
      <c r="B44" s="445" t="s">
        <v>486</v>
      </c>
      <c r="C44" s="444"/>
      <c r="D44" s="444"/>
      <c r="E44" s="439"/>
    </row>
    <row r="45" spans="1:5" s="39" customFormat="1" x14ac:dyDescent="0.2">
      <c r="A45" s="428">
        <v>7640</v>
      </c>
      <c r="B45" s="443" t="s">
        <v>485</v>
      </c>
      <c r="C45" s="439"/>
      <c r="D45" s="439"/>
      <c r="E45" s="439"/>
    </row>
    <row r="46" spans="1:5" s="39" customFormat="1" x14ac:dyDescent="0.2">
      <c r="A46" s="428"/>
      <c r="B46" s="443"/>
      <c r="C46" s="439"/>
      <c r="D46" s="439"/>
      <c r="E46" s="439"/>
    </row>
    <row r="47" spans="1:5" s="39" customFormat="1" x14ac:dyDescent="0.2">
      <c r="A47" s="442" t="s">
        <v>484</v>
      </c>
      <c r="B47" s="441" t="s">
        <v>483</v>
      </c>
      <c r="C47" s="439"/>
      <c r="D47" s="439"/>
      <c r="E47" s="439"/>
    </row>
    <row r="48" spans="1:5" s="39" customFormat="1" x14ac:dyDescent="0.2">
      <c r="A48" s="428" t="s">
        <v>482</v>
      </c>
      <c r="B48" s="440" t="s">
        <v>481</v>
      </c>
      <c r="C48" s="439"/>
      <c r="D48" s="439"/>
      <c r="E48" s="439"/>
    </row>
    <row r="49" spans="1:8" s="39" customFormat="1" x14ac:dyDescent="0.2">
      <c r="A49" s="428" t="s">
        <v>480</v>
      </c>
      <c r="B49" s="440" t="s">
        <v>479</v>
      </c>
      <c r="C49" s="439"/>
      <c r="D49" s="439"/>
      <c r="E49" s="439"/>
    </row>
    <row r="50" spans="1:8" s="39" customFormat="1" x14ac:dyDescent="0.2">
      <c r="A50" s="428" t="s">
        <v>478</v>
      </c>
      <c r="B50" s="440" t="s">
        <v>477</v>
      </c>
      <c r="C50" s="439"/>
      <c r="D50" s="439"/>
      <c r="E50" s="439"/>
    </row>
    <row r="51" spans="1:8" s="39" customFormat="1" x14ac:dyDescent="0.2">
      <c r="A51" s="428" t="s">
        <v>476</v>
      </c>
      <c r="B51" s="440" t="s">
        <v>475</v>
      </c>
      <c r="C51" s="439"/>
      <c r="D51" s="439"/>
      <c r="E51" s="439"/>
    </row>
    <row r="52" spans="1:8" s="39" customFormat="1" x14ac:dyDescent="0.2">
      <c r="A52" s="428" t="s">
        <v>474</v>
      </c>
      <c r="B52" s="440" t="s">
        <v>473</v>
      </c>
      <c r="C52" s="439"/>
      <c r="D52" s="439"/>
      <c r="E52" s="439"/>
    </row>
    <row r="53" spans="1:8" s="39" customFormat="1" x14ac:dyDescent="0.2">
      <c r="A53" s="428" t="s">
        <v>472</v>
      </c>
      <c r="B53" s="440" t="s">
        <v>471</v>
      </c>
      <c r="C53" s="439"/>
      <c r="D53" s="439"/>
      <c r="E53" s="439"/>
    </row>
    <row r="54" spans="1:8" s="39" customFormat="1" ht="12" x14ac:dyDescent="0.2">
      <c r="A54" s="425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8" t="s">
        <v>469</v>
      </c>
      <c r="B56" s="58"/>
    </row>
    <row r="57" spans="1:8" s="39" customFormat="1" ht="12.75" x14ac:dyDescent="0.2">
      <c r="A57" s="438"/>
    </row>
    <row r="58" spans="1:8" s="39" customFormat="1" ht="12.75" x14ac:dyDescent="0.2">
      <c r="A58" s="437">
        <v>8000</v>
      </c>
      <c r="B58" s="436" t="s">
        <v>468</v>
      </c>
    </row>
    <row r="59" spans="1:8" s="39" customFormat="1" x14ac:dyDescent="0.2">
      <c r="B59" s="490" t="s">
        <v>93</v>
      </c>
      <c r="C59" s="490"/>
      <c r="D59" s="490"/>
      <c r="E59" s="49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5">
        <v>8100</v>
      </c>
      <c r="B61" s="432" t="s">
        <v>467</v>
      </c>
      <c r="C61" s="48"/>
      <c r="D61" s="45"/>
      <c r="E61" s="45"/>
      <c r="H61" s="43"/>
    </row>
    <row r="62" spans="1:8" s="39" customFormat="1" x14ac:dyDescent="0.2">
      <c r="A62" s="434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4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1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1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1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3">
        <v>8200</v>
      </c>
      <c r="B67" s="432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1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1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1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1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0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9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8">
        <v>8270</v>
      </c>
      <c r="B74" s="427" t="s">
        <v>454</v>
      </c>
      <c r="C74" s="426"/>
      <c r="D74" s="426"/>
      <c r="E74" s="426"/>
      <c r="F74" s="43"/>
      <c r="G74" s="43"/>
      <c r="H74" s="43"/>
    </row>
    <row r="75" spans="1:8" ht="12" x14ac:dyDescent="0.2">
      <c r="A75" s="425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91" t="s">
        <v>77</v>
      </c>
      <c r="B5" s="491"/>
      <c r="C5" s="491"/>
      <c r="D5" s="491"/>
      <c r="E5" s="49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92" t="s">
        <v>81</v>
      </c>
      <c r="C10" s="492"/>
      <c r="D10" s="492"/>
      <c r="E10" s="49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92" t="s">
        <v>85</v>
      </c>
      <c r="C12" s="492"/>
      <c r="D12" s="492"/>
      <c r="E12" s="492"/>
    </row>
    <row r="13" spans="1:8" s="39" customFormat="1" ht="26.1" customHeight="1" x14ac:dyDescent="0.2">
      <c r="A13" s="57" t="s">
        <v>86</v>
      </c>
      <c r="B13" s="492" t="s">
        <v>87</v>
      </c>
      <c r="C13" s="492"/>
      <c r="D13" s="492"/>
      <c r="E13" s="49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90" t="s">
        <v>93</v>
      </c>
      <c r="C22" s="490"/>
      <c r="D22" s="490"/>
      <c r="E22" s="49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I25" sqref="A1:I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4" width="10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9" width="18" style="89" bestFit="1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451" t="s">
        <v>518</v>
      </c>
      <c r="B8" s="452" t="s">
        <v>519</v>
      </c>
      <c r="C8" s="453">
        <v>41798.559999999998</v>
      </c>
      <c r="D8" s="454">
        <v>41798.559999999998</v>
      </c>
      <c r="E8" s="274"/>
      <c r="F8" s="274"/>
      <c r="G8" s="273"/>
      <c r="H8" s="264"/>
      <c r="I8" s="272"/>
    </row>
    <row r="9" spans="1:10" x14ac:dyDescent="0.2">
      <c r="A9" s="451" t="s">
        <v>520</v>
      </c>
      <c r="B9" s="452" t="s">
        <v>521</v>
      </c>
      <c r="C9" s="453">
        <v>1111758.58</v>
      </c>
      <c r="D9" s="454">
        <v>1111758.58</v>
      </c>
      <c r="E9" s="274"/>
      <c r="F9" s="274"/>
      <c r="G9" s="273"/>
      <c r="H9" s="264"/>
      <c r="I9" s="272"/>
    </row>
    <row r="10" spans="1:10" x14ac:dyDescent="0.2">
      <c r="A10" s="451" t="s">
        <v>522</v>
      </c>
      <c r="B10" s="452" t="s">
        <v>523</v>
      </c>
      <c r="C10" s="455">
        <v>36297.769999999997</v>
      </c>
      <c r="D10" s="454">
        <v>36297.769999999997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1189854.9100000001</v>
      </c>
      <c r="D15" s="252">
        <f>SUM(D8:D14)</f>
        <v>1189854.9100000001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/>
      <c r="B111" s="223"/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3" t="s">
        <v>143</v>
      </c>
      <c r="B2" s="464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7" t="s">
        <v>235</v>
      </c>
      <c r="B4" s="468"/>
      <c r="C4" s="468"/>
      <c r="D4" s="468"/>
      <c r="E4" s="468"/>
      <c r="F4" s="468"/>
      <c r="G4" s="468"/>
      <c r="H4" s="469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70" t="s">
        <v>151</v>
      </c>
      <c r="B6" s="471"/>
      <c r="C6" s="471"/>
      <c r="D6" s="471"/>
      <c r="E6" s="471"/>
      <c r="F6" s="471"/>
      <c r="G6" s="471"/>
      <c r="H6" s="472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3" t="s">
        <v>52</v>
      </c>
    </row>
    <row r="8" spans="1:17" ht="52.5" customHeight="1" x14ac:dyDescent="0.2">
      <c r="A8" s="474" t="s">
        <v>286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2017-04-22T19:38:15Z</cp:lastPrinted>
  <dcterms:created xsi:type="dcterms:W3CDTF">2012-12-11T20:36:24Z</dcterms:created>
  <dcterms:modified xsi:type="dcterms:W3CDTF">2017-04-22T19:38:34Z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