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1° Trimestre Enero-Marzo 2017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externalReferences>
    <externalReference r:id="rId6"/>
  </externalReference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C44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B25" i="1"/>
  <c r="B26" i="1"/>
  <c r="B27" i="1"/>
  <c r="B28" i="1"/>
  <c r="B29" i="1"/>
  <c r="B30" i="1"/>
  <c r="B31" i="1"/>
  <c r="B32" i="1"/>
  <c r="B24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B15" i="1"/>
  <c r="B16" i="1"/>
  <c r="B17" i="1"/>
  <c r="B18" i="1"/>
  <c r="B19" i="1"/>
  <c r="B20" i="1"/>
  <c r="B21" i="1"/>
  <c r="B22" i="1"/>
  <c r="B14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C6" i="1"/>
  <c r="D6" i="1"/>
  <c r="E6" i="1"/>
  <c r="F6" i="1"/>
  <c r="G6" i="1"/>
  <c r="B6" i="1"/>
  <c r="G44" i="1" l="1"/>
  <c r="G26" i="4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F4" i="4" s="1"/>
  <c r="F27" i="4" s="1"/>
  <c r="E7" i="4"/>
  <c r="D7" i="4"/>
  <c r="C7" i="4"/>
  <c r="C4" i="4" s="1"/>
  <c r="B7" i="4"/>
  <c r="B4" i="4" s="1"/>
  <c r="B27" i="4" s="1"/>
  <c r="G6" i="4"/>
  <c r="G5" i="4"/>
  <c r="D4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C42" i="3" s="1"/>
  <c r="B43" i="3"/>
  <c r="B42" i="3" s="1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C6" i="3"/>
  <c r="C5" i="3" s="1"/>
  <c r="B6" i="3"/>
  <c r="B5" i="3" s="1"/>
  <c r="D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B80" i="1"/>
  <c r="B79" i="1" s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F23" i="1"/>
  <c r="E23" i="1"/>
  <c r="D23" i="1"/>
  <c r="C23" i="1"/>
  <c r="B23" i="1"/>
  <c r="F13" i="1"/>
  <c r="E13" i="1"/>
  <c r="D13" i="1"/>
  <c r="C13" i="1"/>
  <c r="B13" i="1"/>
  <c r="F5" i="1"/>
  <c r="E5" i="1"/>
  <c r="D5" i="1"/>
  <c r="C5" i="1"/>
  <c r="B5" i="1"/>
  <c r="B4" i="1" l="1"/>
  <c r="B154" i="1" s="1"/>
  <c r="F4" i="1"/>
  <c r="F154" i="1" s="1"/>
  <c r="D4" i="1"/>
  <c r="C79" i="3"/>
  <c r="G16" i="4"/>
  <c r="F79" i="3"/>
  <c r="C79" i="1"/>
  <c r="G88" i="1"/>
  <c r="G145" i="1"/>
  <c r="G16" i="2"/>
  <c r="D16" i="4"/>
  <c r="D27" i="4" s="1"/>
  <c r="B79" i="3"/>
  <c r="C16" i="4"/>
  <c r="G53" i="1"/>
  <c r="G57" i="1"/>
  <c r="D79" i="1"/>
  <c r="G80" i="1"/>
  <c r="E79" i="1"/>
  <c r="E26" i="2"/>
  <c r="G5" i="2"/>
  <c r="G26" i="2" s="1"/>
  <c r="G6" i="3"/>
  <c r="G16" i="3"/>
  <c r="E42" i="3"/>
  <c r="E79" i="3" s="1"/>
  <c r="C4" i="1"/>
  <c r="C154" i="1" s="1"/>
  <c r="G43" i="1"/>
  <c r="G23" i="1"/>
  <c r="G13" i="1"/>
  <c r="G5" i="1"/>
  <c r="E4" i="1"/>
  <c r="G79" i="1"/>
  <c r="G5" i="3"/>
  <c r="C27" i="4"/>
  <c r="D42" i="3"/>
  <c r="G42" i="3" s="1"/>
  <c r="G11" i="4"/>
  <c r="G4" i="4" s="1"/>
  <c r="G27" i="4" s="1"/>
  <c r="D154" i="1" l="1"/>
  <c r="G79" i="3"/>
  <c r="E154" i="1"/>
  <c r="G4" i="1"/>
  <c r="G154" i="1" s="1"/>
  <c r="D79" i="3"/>
</calcChain>
</file>

<file path=xl/sharedStrings.xml><?xml version="1.0" encoding="utf-8"?>
<sst xmlns="http://schemas.openxmlformats.org/spreadsheetml/2006/main" count="303" uniqueCount="158">
  <si>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</si>
  <si>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</si>
  <si>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</si>
  <si>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</si>
  <si>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</si>
  <si>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</si>
  <si>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</si>
  <si>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</si>
  <si>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</si>
  <si>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</si>
  <si>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</si>
  <si>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</si>
  <si>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</si>
  <si>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</si>
  <si>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</si>
  <si>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</si>
  <si>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</si>
  <si>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</si>
  <si>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</si>
  <si>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</si>
  <si>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</si>
  <si>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</si>
  <si>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</si>
  <si>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</si>
  <si>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</si>
  <si>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</si>
  <si>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</si>
  <si>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</si>
  <si>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</si>
  <si>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</si>
  <si>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</si>
  <si>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</si>
  <si>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</si>
  <si>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</si>
  <si>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</si>
  <si>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</si>
  <si>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</si>
  <si>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</si>
  <si>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</si>
  <si>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</si>
  <si>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</si>
  <si>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</si>
  <si>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</si>
  <si>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</si>
  <si>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</si>
  <si>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</si>
  <si>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</si>
  <si>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</si>
  <si>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</si>
  <si>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</si>
  <si>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</si>
  <si>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</si>
  <si>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</si>
  <si>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</si>
  <si>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</si>
  <si>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</si>
  <si>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</si>
  <si>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</si>
  <si>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</si>
  <si>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</si>
  <si>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</si>
  <si>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</si>
  <si>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</si>
  <si>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</si>
  <si>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</si>
  <si>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</si>
  <si>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</si>
  <si>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</si>
  <si>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</si>
  <si>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</si>
  <si>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</si>
  <si>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</si>
  <si>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</si>
  <si>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</si>
  <si>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</si>
  <si>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</si>
  <si>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</si>
  <si>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</si>
  <si>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</si>
  <si>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</si>
  <si>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</si>
  <si>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</si>
  <si>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</si>
  <si>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</si>
  <si>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</si>
  <si>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</si>
  <si>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</si>
  <si>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</si>
  <si>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</si>
  <si>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</si>
  <si>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</si>
  <si>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</si>
  <si>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</si>
  <si>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</si>
  <si>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</si>
  <si>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</si>
  <si>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</si>
  <si>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</si>
  <si>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</si>
  <si>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</si>
  <si>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</si>
  <si>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</si>
  <si>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</si>
  <si>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</si>
  <si>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</si>
  <si>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</si>
  <si>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</si>
  <si>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</si>
  <si>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</si>
  <si>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</si>
  <si>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</si>
  <si>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</si>
  <si>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</si>
  <si>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</si>
  <si>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</si>
  <si>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</si>
  <si>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</si>
  <si>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</si>
  <si>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</si>
  <si>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</si>
  <si>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</si>
  <si>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</si>
  <si>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</si>
  <si>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</si>
  <si>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</si>
  <si>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</si>
  <si>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</si>
  <si>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</si>
  <si>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</si>
  <si>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</si>
  <si>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</si>
  <si>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</si>
  <si>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</si>
  <si>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</si>
  <si>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</si>
  <si>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</si>
  <si>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</si>
  <si>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</si>
  <si>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</si>
  <si>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</si>
  <si>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</si>
  <si>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</si>
  <si>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</si>
  <si>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</si>
  <si>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</si>
  <si>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</si>
  <si>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</si>
  <si>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</si>
  <si>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</si>
  <si>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</si>
  <si>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</si>
  <si>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</si>
  <si>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</si>
  <si>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</si>
  <si>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     
Estado Analítico del Ejercicio del Presupuesto de Egresos Detallado - LDF
Clasificación Administrativa
Del 1 de enero al XX de XXXX de 20XN (b)
(PESOS)</t>
  </si>
  <si>
    <t>CONSEJO TURISTICO DE SAN MIGUEL DE ALLENDE, GTO.     
Estado Analítico del Ejercicio del Presupuesto de Egresos Detallado - LDF
Clasificación Funcional (Finalidad y Función)
Del 1 de enero Al XX de XXXX de 20XN (b)
(PESOS)</t>
  </si>
  <si>
    <t>CONSEJO TURISTICO DE SAN MIGUEL DE ALLENDE, GTO.     
Estado Analítico del Ejercicio del Presupuesto de Egresos Detallado - LDF
Clasificación de Servicios Personales por Categoría
Del 1 de enero al XX de XXXX de 20XN (b)
(PESOS)</t>
  </si>
  <si>
    <t>CONSEJO TURISTICO DE SAN MIGUEL DE ALLENDE,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</si>
</sst>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164" fontId="4" fillId="0" borderId="7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2" applyFont="1" applyAlignment="1" applyProtection="1">
      <alignment horizontal="center"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10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1_MSMA_T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/>
      <sheetData sheetId="1"/>
      <sheetData sheetId="2">
        <row r="5">
          <cell r="C5">
            <v>1969232.63</v>
          </cell>
          <cell r="D5">
            <v>0</v>
          </cell>
          <cell r="E5">
            <v>1969232.63</v>
          </cell>
          <cell r="F5">
            <v>425478.58</v>
          </cell>
          <cell r="G5">
            <v>425478.58</v>
          </cell>
          <cell r="H5">
            <v>1543754.05</v>
          </cell>
        </row>
        <row r="6">
          <cell r="C6">
            <v>237743.18</v>
          </cell>
          <cell r="D6">
            <v>0</v>
          </cell>
          <cell r="E6">
            <v>237743.18</v>
          </cell>
          <cell r="F6">
            <v>117527.95</v>
          </cell>
          <cell r="G6">
            <v>117527.95</v>
          </cell>
          <cell r="H6">
            <v>120215.23</v>
          </cell>
        </row>
        <row r="7">
          <cell r="C7">
            <v>248177.27</v>
          </cell>
          <cell r="D7">
            <v>0</v>
          </cell>
          <cell r="E7">
            <v>248177.27</v>
          </cell>
          <cell r="F7">
            <v>0</v>
          </cell>
          <cell r="G7">
            <v>0</v>
          </cell>
          <cell r="H7">
            <v>248177.27</v>
          </cell>
        </row>
        <row r="8">
          <cell r="C8">
            <v>439274.42</v>
          </cell>
          <cell r="D8">
            <v>0</v>
          </cell>
          <cell r="E8">
            <v>439274.42</v>
          </cell>
          <cell r="F8">
            <v>68203.38</v>
          </cell>
          <cell r="G8">
            <v>68203.38</v>
          </cell>
          <cell r="H8">
            <v>371071.04</v>
          </cell>
        </row>
        <row r="9">
          <cell r="C9">
            <v>59400</v>
          </cell>
          <cell r="D9">
            <v>0</v>
          </cell>
          <cell r="E9">
            <v>59400</v>
          </cell>
          <cell r="F9">
            <v>13950</v>
          </cell>
          <cell r="G9">
            <v>13950</v>
          </cell>
          <cell r="H9">
            <v>45450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C13">
            <v>32609.52</v>
          </cell>
          <cell r="D13">
            <v>20000</v>
          </cell>
          <cell r="E13">
            <v>52609.52</v>
          </cell>
          <cell r="F13">
            <v>19237.03</v>
          </cell>
          <cell r="G13">
            <v>19237.03</v>
          </cell>
          <cell r="H13">
            <v>33372.49</v>
          </cell>
        </row>
        <row r="14">
          <cell r="C14">
            <v>15000</v>
          </cell>
          <cell r="D14">
            <v>5000</v>
          </cell>
          <cell r="E14">
            <v>20000</v>
          </cell>
          <cell r="F14">
            <v>3624.19</v>
          </cell>
          <cell r="G14">
            <v>3624.19</v>
          </cell>
          <cell r="H14">
            <v>16375.81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20415.580000000002</v>
          </cell>
          <cell r="D18">
            <v>5000</v>
          </cell>
          <cell r="E18">
            <v>25415.58</v>
          </cell>
          <cell r="F18">
            <v>8338.2900000000009</v>
          </cell>
          <cell r="G18">
            <v>8338.2900000000009</v>
          </cell>
          <cell r="H18">
            <v>17077.29</v>
          </cell>
        </row>
        <row r="19">
          <cell r="C19">
            <v>20000</v>
          </cell>
          <cell r="D19">
            <v>10000</v>
          </cell>
          <cell r="E19">
            <v>30000</v>
          </cell>
          <cell r="F19">
            <v>6686.24</v>
          </cell>
          <cell r="G19">
            <v>6686.24</v>
          </cell>
          <cell r="H19">
            <v>23313.759999999998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3">
          <cell r="C23">
            <v>44000</v>
          </cell>
          <cell r="D23">
            <v>5000</v>
          </cell>
          <cell r="E23">
            <v>49000</v>
          </cell>
          <cell r="F23">
            <v>10614</v>
          </cell>
          <cell r="G23">
            <v>10614</v>
          </cell>
          <cell r="H23">
            <v>38386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7138.53</v>
          </cell>
          <cell r="D26">
            <v>7000</v>
          </cell>
          <cell r="E26">
            <v>14138.53</v>
          </cell>
          <cell r="F26">
            <v>1083.5999999999999</v>
          </cell>
          <cell r="G26">
            <v>1083.5999999999999</v>
          </cell>
          <cell r="H26">
            <v>13054.93</v>
          </cell>
        </row>
        <row r="27">
          <cell r="C27">
            <v>20000</v>
          </cell>
          <cell r="D27">
            <v>30000</v>
          </cell>
          <cell r="E27">
            <v>50000</v>
          </cell>
          <cell r="F27">
            <v>9428.27</v>
          </cell>
          <cell r="G27">
            <v>9428.27</v>
          </cell>
          <cell r="H27">
            <v>40571.730000000003</v>
          </cell>
        </row>
        <row r="28">
          <cell r="C28">
            <v>1225648.27</v>
          </cell>
          <cell r="D28">
            <v>0</v>
          </cell>
          <cell r="E28">
            <v>1225648.27</v>
          </cell>
          <cell r="F28">
            <v>71356</v>
          </cell>
          <cell r="G28">
            <v>71356</v>
          </cell>
          <cell r="H28">
            <v>1154292.27</v>
          </cell>
        </row>
        <row r="29">
          <cell r="C29">
            <v>21287.17</v>
          </cell>
          <cell r="D29">
            <v>0</v>
          </cell>
          <cell r="E29">
            <v>21287.17</v>
          </cell>
          <cell r="F29">
            <v>773</v>
          </cell>
          <cell r="G29">
            <v>773</v>
          </cell>
          <cell r="H29">
            <v>20514.169999999998</v>
          </cell>
        </row>
        <row r="30">
          <cell r="C30">
            <v>1569351.7</v>
          </cell>
          <cell r="D30">
            <v>35155.449999999997</v>
          </cell>
          <cell r="E30">
            <v>1604507.15</v>
          </cell>
          <cell r="F30">
            <v>681070.03</v>
          </cell>
          <cell r="G30">
            <v>681070.03</v>
          </cell>
          <cell r="H30">
            <v>923437.12</v>
          </cell>
        </row>
        <row r="31">
          <cell r="C31">
            <v>45536.2</v>
          </cell>
          <cell r="D31">
            <v>0</v>
          </cell>
          <cell r="E31">
            <v>45536.2</v>
          </cell>
          <cell r="F31">
            <v>5766</v>
          </cell>
          <cell r="G31">
            <v>5766</v>
          </cell>
          <cell r="H31">
            <v>39770.199999999997</v>
          </cell>
        </row>
        <row r="43">
          <cell r="D43">
            <v>20000</v>
          </cell>
          <cell r="E43">
            <v>20000</v>
          </cell>
          <cell r="F43">
            <v>15048.03</v>
          </cell>
          <cell r="G43">
            <v>15048.03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tabSelected="1" workbookViewId="0">
      <selection activeCell="B12" sqref="B1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0" t="s">
        <v>157</v>
      </c>
      <c r="B1" s="51"/>
      <c r="C1" s="51"/>
      <c r="D1" s="51"/>
      <c r="E1" s="51"/>
      <c r="F1" s="51"/>
      <c r="G1" s="52"/>
    </row>
    <row r="2" spans="1:7">
      <c r="A2" s="2"/>
      <c r="B2" s="53" t="s">
        <v>0</v>
      </c>
      <c r="C2" s="53"/>
      <c r="D2" s="53"/>
      <c r="E2" s="53"/>
      <c r="F2" s="53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5974814.4700000007</v>
      </c>
      <c r="C4" s="7">
        <f t="shared" ref="C4:G4" si="0">C5+C13+C23+C33+C43+C53+C57+C66+C70</f>
        <v>137155.45000000001</v>
      </c>
      <c r="D4" s="7">
        <f t="shared" si="0"/>
        <v>6111969.9199999999</v>
      </c>
      <c r="E4" s="7">
        <f t="shared" si="0"/>
        <v>1458184.59</v>
      </c>
      <c r="F4" s="7">
        <f t="shared" si="0"/>
        <v>1458184.59</v>
      </c>
      <c r="G4" s="7">
        <f t="shared" si="0"/>
        <v>4653785.33</v>
      </c>
    </row>
    <row r="5" spans="1:7">
      <c r="A5" s="8" t="s">
        <v>9</v>
      </c>
      <c r="B5" s="9">
        <f>SUM(B6:B12)</f>
        <v>2953827.5</v>
      </c>
      <c r="C5" s="9">
        <f t="shared" ref="C5:G5" si="1">SUM(C6:C12)</f>
        <v>0</v>
      </c>
      <c r="D5" s="9">
        <f t="shared" si="1"/>
        <v>2953827.5</v>
      </c>
      <c r="E5" s="9">
        <f t="shared" si="1"/>
        <v>625159.91</v>
      </c>
      <c r="F5" s="9">
        <f t="shared" si="1"/>
        <v>625159.91</v>
      </c>
      <c r="G5" s="9">
        <f t="shared" si="1"/>
        <v>2328667.59</v>
      </c>
    </row>
    <row r="6" spans="1:7">
      <c r="A6" s="10" t="s">
        <v>10</v>
      </c>
      <c r="B6" s="45">
        <f>[1]COG!C5</f>
        <v>1969232.63</v>
      </c>
      <c r="C6" s="45">
        <f>[1]COG!D5</f>
        <v>0</v>
      </c>
      <c r="D6" s="45">
        <f>[1]COG!E5</f>
        <v>1969232.63</v>
      </c>
      <c r="E6" s="45">
        <f>[1]COG!F5</f>
        <v>425478.58</v>
      </c>
      <c r="F6" s="45">
        <f>[1]COG!G5</f>
        <v>425478.58</v>
      </c>
      <c r="G6" s="45">
        <f>[1]COG!H5</f>
        <v>1543754.05</v>
      </c>
    </row>
    <row r="7" spans="1:7">
      <c r="A7" s="10" t="s">
        <v>11</v>
      </c>
      <c r="B7" s="45">
        <f>[1]COG!C6</f>
        <v>237743.18</v>
      </c>
      <c r="C7" s="45">
        <f>[1]COG!D6</f>
        <v>0</v>
      </c>
      <c r="D7" s="45">
        <f>[1]COG!E6</f>
        <v>237743.18</v>
      </c>
      <c r="E7" s="45">
        <f>[1]COG!F6</f>
        <v>117527.95</v>
      </c>
      <c r="F7" s="45">
        <f>[1]COG!G6</f>
        <v>117527.95</v>
      </c>
      <c r="G7" s="45">
        <f>[1]COG!H6</f>
        <v>120215.23</v>
      </c>
    </row>
    <row r="8" spans="1:7">
      <c r="A8" s="10" t="s">
        <v>12</v>
      </c>
      <c r="B8" s="45">
        <f>[1]COG!C7</f>
        <v>248177.27</v>
      </c>
      <c r="C8" s="45">
        <f>[1]COG!D7</f>
        <v>0</v>
      </c>
      <c r="D8" s="45">
        <f>[1]COG!E7</f>
        <v>248177.27</v>
      </c>
      <c r="E8" s="45">
        <f>[1]COG!F7</f>
        <v>0</v>
      </c>
      <c r="F8" s="45">
        <f>[1]COG!G7</f>
        <v>0</v>
      </c>
      <c r="G8" s="45">
        <f>[1]COG!H7</f>
        <v>248177.27</v>
      </c>
    </row>
    <row r="9" spans="1:7">
      <c r="A9" s="10" t="s">
        <v>13</v>
      </c>
      <c r="B9" s="45">
        <f>[1]COG!C8</f>
        <v>439274.42</v>
      </c>
      <c r="C9" s="45">
        <f>[1]COG!D8</f>
        <v>0</v>
      </c>
      <c r="D9" s="45">
        <f>[1]COG!E8</f>
        <v>439274.42</v>
      </c>
      <c r="E9" s="45">
        <f>[1]COG!F8</f>
        <v>68203.38</v>
      </c>
      <c r="F9" s="45">
        <f>[1]COG!G8</f>
        <v>68203.38</v>
      </c>
      <c r="G9" s="45">
        <f>[1]COG!H8</f>
        <v>371071.04</v>
      </c>
    </row>
    <row r="10" spans="1:7">
      <c r="A10" s="10" t="s">
        <v>14</v>
      </c>
      <c r="B10" s="45">
        <f>[1]COG!C9</f>
        <v>59400</v>
      </c>
      <c r="C10" s="45">
        <f>[1]COG!D9</f>
        <v>0</v>
      </c>
      <c r="D10" s="45">
        <f>[1]COG!E9</f>
        <v>59400</v>
      </c>
      <c r="E10" s="45">
        <f>[1]COG!F9</f>
        <v>13950</v>
      </c>
      <c r="F10" s="45">
        <f>[1]COG!G9</f>
        <v>13950</v>
      </c>
      <c r="G10" s="45">
        <f>[1]COG!H9</f>
        <v>45450</v>
      </c>
    </row>
    <row r="11" spans="1:7">
      <c r="A11" s="10" t="s">
        <v>15</v>
      </c>
      <c r="B11" s="45">
        <f>[1]COG!C10</f>
        <v>0</v>
      </c>
      <c r="C11" s="45">
        <f>[1]COG!D10</f>
        <v>0</v>
      </c>
      <c r="D11" s="45">
        <f>[1]COG!E10</f>
        <v>0</v>
      </c>
      <c r="E11" s="45">
        <f>[1]COG!F10</f>
        <v>0</v>
      </c>
      <c r="F11" s="45">
        <f>[1]COG!G10</f>
        <v>0</v>
      </c>
      <c r="G11" s="45">
        <f>[1]COG!H10</f>
        <v>0</v>
      </c>
    </row>
    <row r="12" spans="1:7">
      <c r="A12" s="10" t="s">
        <v>16</v>
      </c>
      <c r="B12" s="45">
        <f>[1]COG!C11</f>
        <v>0</v>
      </c>
      <c r="C12" s="45">
        <f>[1]COG!D11</f>
        <v>0</v>
      </c>
      <c r="D12" s="45">
        <f>[1]COG!E11</f>
        <v>0</v>
      </c>
      <c r="E12" s="45">
        <f>[1]COG!F11</f>
        <v>0</v>
      </c>
      <c r="F12" s="45">
        <f>[1]COG!G11</f>
        <v>0</v>
      </c>
      <c r="G12" s="45">
        <f>[1]COG!H11</f>
        <v>0</v>
      </c>
    </row>
    <row r="13" spans="1:7">
      <c r="A13" s="8" t="s">
        <v>17</v>
      </c>
      <c r="B13" s="9">
        <f>SUM(B14:B22)</f>
        <v>88025.1</v>
      </c>
      <c r="C13" s="9">
        <f t="shared" ref="C13:F13" si="2">SUM(C14:C22)</f>
        <v>40000</v>
      </c>
      <c r="D13" s="9">
        <f t="shared" si="2"/>
        <v>128025.09999999999</v>
      </c>
      <c r="E13" s="9">
        <f t="shared" si="2"/>
        <v>37885.75</v>
      </c>
      <c r="F13" s="9">
        <f t="shared" si="2"/>
        <v>37885.75</v>
      </c>
      <c r="G13" s="9">
        <f t="shared" ref="G13:G70" si="3">D13-E13</f>
        <v>90139.349999999991</v>
      </c>
    </row>
    <row r="14" spans="1:7">
      <c r="A14" s="10" t="s">
        <v>18</v>
      </c>
      <c r="B14" s="45">
        <f>[1]COG!C13</f>
        <v>32609.52</v>
      </c>
      <c r="C14" s="45">
        <f>[1]COG!D13</f>
        <v>20000</v>
      </c>
      <c r="D14" s="45">
        <f>[1]COG!E13</f>
        <v>52609.52</v>
      </c>
      <c r="E14" s="45">
        <f>[1]COG!F13</f>
        <v>19237.03</v>
      </c>
      <c r="F14" s="45">
        <f>[1]COG!G13</f>
        <v>19237.03</v>
      </c>
      <c r="G14" s="45">
        <f>[1]COG!H13</f>
        <v>33372.49</v>
      </c>
    </row>
    <row r="15" spans="1:7">
      <c r="A15" s="10" t="s">
        <v>19</v>
      </c>
      <c r="B15" s="45">
        <f>[1]COG!C14</f>
        <v>15000</v>
      </c>
      <c r="C15" s="45">
        <f>[1]COG!D14</f>
        <v>5000</v>
      </c>
      <c r="D15" s="45">
        <f>[1]COG!E14</f>
        <v>20000</v>
      </c>
      <c r="E15" s="45">
        <f>[1]COG!F14</f>
        <v>3624.19</v>
      </c>
      <c r="F15" s="45">
        <f>[1]COG!G14</f>
        <v>3624.19</v>
      </c>
      <c r="G15" s="45">
        <f>[1]COG!H14</f>
        <v>16375.81</v>
      </c>
    </row>
    <row r="16" spans="1:7">
      <c r="A16" s="10" t="s">
        <v>20</v>
      </c>
      <c r="B16" s="45">
        <f>[1]COG!C15</f>
        <v>0</v>
      </c>
      <c r="C16" s="45">
        <f>[1]COG!D15</f>
        <v>0</v>
      </c>
      <c r="D16" s="45">
        <f>[1]COG!E15</f>
        <v>0</v>
      </c>
      <c r="E16" s="45">
        <f>[1]COG!F15</f>
        <v>0</v>
      </c>
      <c r="F16" s="45">
        <f>[1]COG!G15</f>
        <v>0</v>
      </c>
      <c r="G16" s="45">
        <f>[1]COG!H15</f>
        <v>0</v>
      </c>
    </row>
    <row r="17" spans="1:7">
      <c r="A17" s="10" t="s">
        <v>21</v>
      </c>
      <c r="B17" s="45">
        <f>[1]COG!C16</f>
        <v>0</v>
      </c>
      <c r="C17" s="45">
        <f>[1]COG!D16</f>
        <v>0</v>
      </c>
      <c r="D17" s="45">
        <f>[1]COG!E16</f>
        <v>0</v>
      </c>
      <c r="E17" s="45">
        <f>[1]COG!F16</f>
        <v>0</v>
      </c>
      <c r="F17" s="45">
        <f>[1]COG!G16</f>
        <v>0</v>
      </c>
      <c r="G17" s="45">
        <f>[1]COG!H16</f>
        <v>0</v>
      </c>
    </row>
    <row r="18" spans="1:7">
      <c r="A18" s="10" t="s">
        <v>22</v>
      </c>
      <c r="B18" s="45">
        <f>[1]COG!C17</f>
        <v>0</v>
      </c>
      <c r="C18" s="45">
        <f>[1]COG!D17</f>
        <v>0</v>
      </c>
      <c r="D18" s="45">
        <f>[1]COG!E17</f>
        <v>0</v>
      </c>
      <c r="E18" s="45">
        <f>[1]COG!F17</f>
        <v>0</v>
      </c>
      <c r="F18" s="45">
        <f>[1]COG!G17</f>
        <v>0</v>
      </c>
      <c r="G18" s="45">
        <f>[1]COG!H17</f>
        <v>0</v>
      </c>
    </row>
    <row r="19" spans="1:7">
      <c r="A19" s="10" t="s">
        <v>23</v>
      </c>
      <c r="B19" s="45">
        <f>[1]COG!C18</f>
        <v>20415.580000000002</v>
      </c>
      <c r="C19" s="45">
        <f>[1]COG!D18</f>
        <v>5000</v>
      </c>
      <c r="D19" s="45">
        <f>[1]COG!E18</f>
        <v>25415.58</v>
      </c>
      <c r="E19" s="45">
        <f>[1]COG!F18</f>
        <v>8338.2900000000009</v>
      </c>
      <c r="F19" s="45">
        <f>[1]COG!G18</f>
        <v>8338.2900000000009</v>
      </c>
      <c r="G19" s="45">
        <f>[1]COG!H18</f>
        <v>17077.29</v>
      </c>
    </row>
    <row r="20" spans="1:7">
      <c r="A20" s="10" t="s">
        <v>24</v>
      </c>
      <c r="B20" s="45">
        <f>[1]COG!C19</f>
        <v>20000</v>
      </c>
      <c r="C20" s="45">
        <f>[1]COG!D19</f>
        <v>10000</v>
      </c>
      <c r="D20" s="45">
        <f>[1]COG!E19</f>
        <v>30000</v>
      </c>
      <c r="E20" s="45">
        <f>[1]COG!F19</f>
        <v>6686.24</v>
      </c>
      <c r="F20" s="45">
        <f>[1]COG!G19</f>
        <v>6686.24</v>
      </c>
      <c r="G20" s="45">
        <f>[1]COG!H19</f>
        <v>23313.759999999998</v>
      </c>
    </row>
    <row r="21" spans="1:7">
      <c r="A21" s="10" t="s">
        <v>25</v>
      </c>
      <c r="B21" s="45">
        <f>[1]COG!C20</f>
        <v>0</v>
      </c>
      <c r="C21" s="45">
        <f>[1]COG!D20</f>
        <v>0</v>
      </c>
      <c r="D21" s="45">
        <f>[1]COG!E20</f>
        <v>0</v>
      </c>
      <c r="E21" s="45">
        <f>[1]COG!F20</f>
        <v>0</v>
      </c>
      <c r="F21" s="45">
        <f>[1]COG!G20</f>
        <v>0</v>
      </c>
      <c r="G21" s="45">
        <f>[1]COG!H20</f>
        <v>0</v>
      </c>
    </row>
    <row r="22" spans="1:7">
      <c r="A22" s="10" t="s">
        <v>26</v>
      </c>
      <c r="B22" s="45">
        <f>[1]COG!C21</f>
        <v>0</v>
      </c>
      <c r="C22" s="45">
        <f>[1]COG!D21</f>
        <v>0</v>
      </c>
      <c r="D22" s="45">
        <f>[1]COG!E21</f>
        <v>0</v>
      </c>
      <c r="E22" s="45">
        <f>[1]COG!F21</f>
        <v>0</v>
      </c>
      <c r="F22" s="45">
        <f>[1]COG!G21</f>
        <v>0</v>
      </c>
      <c r="G22" s="45">
        <f>[1]COG!H21</f>
        <v>0</v>
      </c>
    </row>
    <row r="23" spans="1:7">
      <c r="A23" s="8" t="s">
        <v>27</v>
      </c>
      <c r="B23" s="9">
        <f>SUM(B24:B32)</f>
        <v>2932961.87</v>
      </c>
      <c r="C23" s="9">
        <f t="shared" ref="C23:F23" si="4">SUM(C24:C32)</f>
        <v>77155.45</v>
      </c>
      <c r="D23" s="9">
        <f t="shared" si="4"/>
        <v>3010117.3200000003</v>
      </c>
      <c r="E23" s="9">
        <f t="shared" si="4"/>
        <v>780090.9</v>
      </c>
      <c r="F23" s="9">
        <f t="shared" si="4"/>
        <v>780090.9</v>
      </c>
      <c r="G23" s="9">
        <f t="shared" si="3"/>
        <v>2230026.4200000004</v>
      </c>
    </row>
    <row r="24" spans="1:7">
      <c r="A24" s="10" t="s">
        <v>28</v>
      </c>
      <c r="B24" s="45">
        <f>[1]COG!C23</f>
        <v>44000</v>
      </c>
      <c r="C24" s="45">
        <f>[1]COG!D23</f>
        <v>5000</v>
      </c>
      <c r="D24" s="45">
        <f>[1]COG!E23</f>
        <v>49000</v>
      </c>
      <c r="E24" s="45">
        <f>[1]COG!F23</f>
        <v>10614</v>
      </c>
      <c r="F24" s="45">
        <f>[1]COG!G23</f>
        <v>10614</v>
      </c>
      <c r="G24" s="45">
        <f>[1]COG!H23</f>
        <v>38386</v>
      </c>
    </row>
    <row r="25" spans="1:7">
      <c r="A25" s="10" t="s">
        <v>29</v>
      </c>
      <c r="B25" s="45">
        <f>[1]COG!C24</f>
        <v>0</v>
      </c>
      <c r="C25" s="45">
        <f>[1]COG!D24</f>
        <v>0</v>
      </c>
      <c r="D25" s="45">
        <f>[1]COG!E24</f>
        <v>0</v>
      </c>
      <c r="E25" s="45">
        <f>[1]COG!F24</f>
        <v>0</v>
      </c>
      <c r="F25" s="45">
        <f>[1]COG!G24</f>
        <v>0</v>
      </c>
      <c r="G25" s="45">
        <f>[1]COG!H24</f>
        <v>0</v>
      </c>
    </row>
    <row r="26" spans="1:7">
      <c r="A26" s="10" t="s">
        <v>30</v>
      </c>
      <c r="B26" s="45">
        <f>[1]COG!C25</f>
        <v>0</v>
      </c>
      <c r="C26" s="45">
        <f>[1]COG!D25</f>
        <v>0</v>
      </c>
      <c r="D26" s="45">
        <f>[1]COG!E25</f>
        <v>0</v>
      </c>
      <c r="E26" s="45">
        <f>[1]COG!F25</f>
        <v>0</v>
      </c>
      <c r="F26" s="45">
        <f>[1]COG!G25</f>
        <v>0</v>
      </c>
      <c r="G26" s="45">
        <f>[1]COG!H25</f>
        <v>0</v>
      </c>
    </row>
    <row r="27" spans="1:7">
      <c r="A27" s="10" t="s">
        <v>31</v>
      </c>
      <c r="B27" s="45">
        <f>[1]COG!C26</f>
        <v>7138.53</v>
      </c>
      <c r="C27" s="45">
        <f>[1]COG!D26</f>
        <v>7000</v>
      </c>
      <c r="D27" s="45">
        <f>[1]COG!E26</f>
        <v>14138.53</v>
      </c>
      <c r="E27" s="45">
        <f>[1]COG!F26</f>
        <v>1083.5999999999999</v>
      </c>
      <c r="F27" s="45">
        <f>[1]COG!G26</f>
        <v>1083.5999999999999</v>
      </c>
      <c r="G27" s="45">
        <f>[1]COG!H26</f>
        <v>13054.93</v>
      </c>
    </row>
    <row r="28" spans="1:7">
      <c r="A28" s="10" t="s">
        <v>32</v>
      </c>
      <c r="B28" s="45">
        <f>[1]COG!C27</f>
        <v>20000</v>
      </c>
      <c r="C28" s="45">
        <f>[1]COG!D27</f>
        <v>30000</v>
      </c>
      <c r="D28" s="45">
        <f>[1]COG!E27</f>
        <v>50000</v>
      </c>
      <c r="E28" s="45">
        <f>[1]COG!F27</f>
        <v>9428.27</v>
      </c>
      <c r="F28" s="45">
        <f>[1]COG!G27</f>
        <v>9428.27</v>
      </c>
      <c r="G28" s="45">
        <f>[1]COG!H27</f>
        <v>40571.730000000003</v>
      </c>
    </row>
    <row r="29" spans="1:7">
      <c r="A29" s="10" t="s">
        <v>33</v>
      </c>
      <c r="B29" s="45">
        <f>[1]COG!C28</f>
        <v>1225648.27</v>
      </c>
      <c r="C29" s="45">
        <f>[1]COG!D28</f>
        <v>0</v>
      </c>
      <c r="D29" s="45">
        <f>[1]COG!E28</f>
        <v>1225648.27</v>
      </c>
      <c r="E29" s="45">
        <f>[1]COG!F28</f>
        <v>71356</v>
      </c>
      <c r="F29" s="45">
        <f>[1]COG!G28</f>
        <v>71356</v>
      </c>
      <c r="G29" s="45">
        <f>[1]COG!H28</f>
        <v>1154292.27</v>
      </c>
    </row>
    <row r="30" spans="1:7">
      <c r="A30" s="10" t="s">
        <v>34</v>
      </c>
      <c r="B30" s="45">
        <f>[1]COG!C29</f>
        <v>21287.17</v>
      </c>
      <c r="C30" s="45">
        <f>[1]COG!D29</f>
        <v>0</v>
      </c>
      <c r="D30" s="45">
        <f>[1]COG!E29</f>
        <v>21287.17</v>
      </c>
      <c r="E30" s="45">
        <f>[1]COG!F29</f>
        <v>773</v>
      </c>
      <c r="F30" s="45">
        <f>[1]COG!G29</f>
        <v>773</v>
      </c>
      <c r="G30" s="45">
        <f>[1]COG!H29</f>
        <v>20514.169999999998</v>
      </c>
    </row>
    <row r="31" spans="1:7">
      <c r="A31" s="10" t="s">
        <v>35</v>
      </c>
      <c r="B31" s="45">
        <f>[1]COG!C30</f>
        <v>1569351.7</v>
      </c>
      <c r="C31" s="45">
        <f>[1]COG!D30</f>
        <v>35155.449999999997</v>
      </c>
      <c r="D31" s="45">
        <f>[1]COG!E30</f>
        <v>1604507.15</v>
      </c>
      <c r="E31" s="45">
        <f>[1]COG!F30</f>
        <v>681070.03</v>
      </c>
      <c r="F31" s="45">
        <f>[1]COG!G30</f>
        <v>681070.03</v>
      </c>
      <c r="G31" s="45">
        <f>[1]COG!H30</f>
        <v>923437.12</v>
      </c>
    </row>
    <row r="32" spans="1:7">
      <c r="A32" s="10" t="s">
        <v>36</v>
      </c>
      <c r="B32" s="45">
        <f>[1]COG!C31</f>
        <v>45536.2</v>
      </c>
      <c r="C32" s="45">
        <f>[1]COG!D31</f>
        <v>0</v>
      </c>
      <c r="D32" s="45">
        <f>[1]COG!E31</f>
        <v>45536.2</v>
      </c>
      <c r="E32" s="45">
        <f>[1]COG!F31</f>
        <v>5766</v>
      </c>
      <c r="F32" s="45">
        <f>[1]COG!G31</f>
        <v>5766</v>
      </c>
      <c r="G32" s="45">
        <f>[1]COG!H31</f>
        <v>39770.199999999997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3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3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3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3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3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3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3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3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3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3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20000</v>
      </c>
      <c r="D43" s="9">
        <f t="shared" si="6"/>
        <v>20000</v>
      </c>
      <c r="E43" s="9">
        <f t="shared" si="6"/>
        <v>15048.03</v>
      </c>
      <c r="F43" s="9">
        <f t="shared" si="6"/>
        <v>15048.03</v>
      </c>
      <c r="G43" s="9">
        <f t="shared" si="3"/>
        <v>4951.9699999999993</v>
      </c>
    </row>
    <row r="44" spans="1:7">
      <c r="A44" s="10" t="s">
        <v>48</v>
      </c>
      <c r="B44" s="11"/>
      <c r="C44" s="45">
        <f>[1]COG!D43</f>
        <v>20000</v>
      </c>
      <c r="D44" s="45">
        <f>[1]COG!E43</f>
        <v>20000</v>
      </c>
      <c r="E44" s="45">
        <f>[1]COG!F43</f>
        <v>15048.03</v>
      </c>
      <c r="F44" s="45">
        <f>[1]COG!G43</f>
        <v>15048.03</v>
      </c>
      <c r="G44" s="11">
        <f t="shared" si="3"/>
        <v>4951.9699999999993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3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3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3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3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3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3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3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3"/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3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3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3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5974814.4700000007</v>
      </c>
      <c r="C154" s="13">
        <f t="shared" ref="C154:G154" si="24">C4+C79</f>
        <v>137155.45000000001</v>
      </c>
      <c r="D154" s="13">
        <f t="shared" si="24"/>
        <v>6111969.9199999999</v>
      </c>
      <c r="E154" s="13">
        <f t="shared" si="24"/>
        <v>1458184.59</v>
      </c>
      <c r="F154" s="13">
        <f t="shared" si="24"/>
        <v>1458184.59</v>
      </c>
      <c r="G154" s="13">
        <f t="shared" si="24"/>
        <v>4653785.33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A159" s="47" t="s">
        <v>149</v>
      </c>
      <c r="B159" s="48"/>
      <c r="C159" s="48" t="s">
        <v>149</v>
      </c>
    </row>
    <row r="160" spans="1:7">
      <c r="A160" s="49" t="s">
        <v>150</v>
      </c>
      <c r="B160" s="49"/>
      <c r="C160" s="46" t="s">
        <v>151</v>
      </c>
    </row>
    <row r="161" spans="1:3">
      <c r="A161" s="49" t="s">
        <v>152</v>
      </c>
      <c r="B161" s="47"/>
      <c r="C161" s="46" t="s">
        <v>153</v>
      </c>
    </row>
  </sheetData>
  <mergeCells count="2">
    <mergeCell ref="A1:G1"/>
    <mergeCell ref="B2:F2"/>
  </mergeCells>
  <pageMargins left="0.7" right="0.7" top="0.75" bottom="0.75" header="0.3" footer="0.3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1" sqref="B1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4" t="s">
        <v>154</v>
      </c>
      <c r="B1" s="55"/>
      <c r="C1" s="55"/>
      <c r="D1" s="55"/>
      <c r="E1" s="55"/>
      <c r="F1" s="55"/>
      <c r="G1" s="56"/>
    </row>
    <row r="2" spans="1:7">
      <c r="A2" s="20"/>
      <c r="B2" s="57" t="s">
        <v>0</v>
      </c>
      <c r="C2" s="57"/>
      <c r="D2" s="57"/>
      <c r="E2" s="57"/>
      <c r="F2" s="57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90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0</v>
      </c>
      <c r="C26" s="13">
        <f t="shared" ref="C26:G26" si="4">C5+C16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22" sqref="B22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4" t="s">
        <v>155</v>
      </c>
      <c r="B1" s="58"/>
      <c r="C1" s="58"/>
      <c r="D1" s="58"/>
      <c r="E1" s="58"/>
      <c r="F1" s="58"/>
      <c r="G1" s="59"/>
    </row>
    <row r="2" spans="1:7" ht="12" customHeight="1">
      <c r="A2" s="30"/>
      <c r="B2" s="57" t="s">
        <v>0</v>
      </c>
      <c r="C2" s="57"/>
      <c r="D2" s="57"/>
      <c r="E2" s="57"/>
      <c r="F2" s="57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0</v>
      </c>
      <c r="C79" s="13">
        <f t="shared" ref="C79:G79" si="12">C5+C42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16" sqref="D16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4" t="s">
        <v>156</v>
      </c>
      <c r="B1" s="58"/>
      <c r="C1" s="58"/>
      <c r="D1" s="58"/>
      <c r="E1" s="58"/>
      <c r="F1" s="58"/>
      <c r="G1" s="59"/>
    </row>
    <row r="2" spans="1:7">
      <c r="A2" s="30"/>
      <c r="B2" s="57" t="s">
        <v>0</v>
      </c>
      <c r="C2" s="57"/>
      <c r="D2" s="57"/>
      <c r="E2" s="57"/>
      <c r="F2" s="57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0</v>
      </c>
      <c r="C27" s="13">
        <f t="shared" ref="C27:G27" si="8">C4+C16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2017-04-22T19:57:21Z</cp:lastPrinted>
  <dcterms:created xsi:type="dcterms:W3CDTF">2017-01-11T17:22:36Z</dcterms:created>
  <dcterms:modified xsi:type="dcterms:W3CDTF">2017-04-22T20:00:05Z</dcterms:modified>
</cp:coreProperties>
</file>