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05" windowWidth="15600" windowHeight="799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H21" i="3" l="1"/>
  <c r="I21" i="3" s="1"/>
  <c r="I20" i="3" s="1"/>
  <c r="E21" i="3"/>
  <c r="G20" i="3"/>
  <c r="H20" i="3" s="1"/>
  <c r="F20" i="3"/>
  <c r="E20" i="3"/>
  <c r="D20" i="3"/>
  <c r="C20" i="3"/>
  <c r="H19" i="3"/>
  <c r="I19" i="3" s="1"/>
  <c r="E19" i="3"/>
  <c r="I18" i="3"/>
  <c r="H18" i="3"/>
  <c r="E18" i="3"/>
  <c r="H17" i="3"/>
  <c r="I17" i="3" s="1"/>
  <c r="I16" i="3" s="1"/>
  <c r="E17" i="3"/>
  <c r="G16" i="3"/>
  <c r="H16" i="3" s="1"/>
  <c r="F16" i="3"/>
  <c r="E16" i="3"/>
  <c r="D16" i="3"/>
  <c r="C16" i="3"/>
  <c r="H15" i="3"/>
  <c r="I15" i="3" s="1"/>
  <c r="E15" i="3"/>
  <c r="I14" i="3"/>
  <c r="H14" i="3"/>
  <c r="E14" i="3"/>
  <c r="H13" i="3"/>
  <c r="I13" i="3" s="1"/>
  <c r="E13" i="3"/>
  <c r="I12" i="3"/>
  <c r="H12" i="3"/>
  <c r="E12" i="3"/>
  <c r="H11" i="3"/>
  <c r="I11" i="3" s="1"/>
  <c r="E11" i="3"/>
  <c r="I10" i="3"/>
  <c r="H10" i="3"/>
  <c r="E10" i="3"/>
  <c r="H9" i="3"/>
  <c r="I9" i="3" s="1"/>
  <c r="E9" i="3"/>
  <c r="I8" i="3"/>
  <c r="H8" i="3"/>
  <c r="E8" i="3"/>
  <c r="H7" i="3"/>
  <c r="I7" i="3" s="1"/>
  <c r="E7" i="3"/>
  <c r="I6" i="3"/>
  <c r="H6" i="3"/>
  <c r="E6" i="3"/>
  <c r="H5" i="3"/>
  <c r="I5" i="3" s="1"/>
  <c r="E5" i="3"/>
  <c r="G4" i="3"/>
  <c r="H4" i="3" s="1"/>
  <c r="I4" i="3" s="1"/>
  <c r="F4" i="3"/>
  <c r="E4" i="3"/>
  <c r="E3" i="3" s="1"/>
  <c r="D4" i="3"/>
  <c r="C4" i="3"/>
  <c r="C3" i="3" s="1"/>
  <c r="F3" i="3"/>
  <c r="D3" i="3"/>
  <c r="H18" i="4"/>
  <c r="E18" i="4"/>
  <c r="H17" i="4"/>
  <c r="E17" i="4"/>
  <c r="H16" i="4"/>
  <c r="I16" i="4" s="1"/>
  <c r="E16" i="4"/>
  <c r="I15" i="4"/>
  <c r="H15" i="4"/>
  <c r="E15" i="4"/>
  <c r="H14" i="4"/>
  <c r="I14" i="4" s="1"/>
  <c r="E14" i="4"/>
  <c r="I13" i="4"/>
  <c r="H13" i="4"/>
  <c r="E13" i="4"/>
  <c r="H12" i="4"/>
  <c r="I12" i="4" s="1"/>
  <c r="E12" i="4"/>
  <c r="I11" i="4"/>
  <c r="H11" i="4"/>
  <c r="E11" i="4"/>
  <c r="H10" i="4"/>
  <c r="I10" i="4" s="1"/>
  <c r="E10" i="4"/>
  <c r="I9" i="4"/>
  <c r="H9" i="4"/>
  <c r="E9" i="4"/>
  <c r="H8" i="4"/>
  <c r="I8" i="4" s="1"/>
  <c r="E8" i="4"/>
  <c r="I7" i="4"/>
  <c r="H7" i="4"/>
  <c r="E7" i="4"/>
  <c r="H6" i="4"/>
  <c r="I6" i="4" s="1"/>
  <c r="E6" i="4"/>
  <c r="I5" i="4"/>
  <c r="H5" i="4"/>
  <c r="E5" i="4"/>
  <c r="H4" i="4"/>
  <c r="I4" i="4" s="1"/>
  <c r="E4" i="4"/>
  <c r="G3" i="4"/>
  <c r="H3" i="4" s="1"/>
  <c r="I3" i="4" s="1"/>
  <c r="F3" i="4"/>
  <c r="E3" i="4"/>
  <c r="D3" i="4"/>
  <c r="C3" i="4"/>
  <c r="G3" i="3" l="1"/>
  <c r="H3" i="3" s="1"/>
  <c r="I3" i="3" s="1"/>
</calcChain>
</file>

<file path=xl/sharedStrings.xml><?xml version="1.0" encoding="utf-8"?>
<sst xmlns="http://schemas.openxmlformats.org/spreadsheetml/2006/main" count="150" uniqueCount="69">
  <si>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</si>
  <si>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</si>
  <si>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</si>
  <si>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</si>
  <si>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</si>
  <si>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</si>
  <si>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</si>
  <si>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</si>
  <si>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</si>
  <si>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</si>
  <si>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</si>
  <si>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</si>
  <si>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</si>
  <si>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</si>
  <si>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</si>
  <si>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</si>
  <si>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</si>
  <si>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</si>
  <si>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</si>
  <si>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</si>
  <si>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</si>
  <si>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</si>
  <si>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</si>
  <si>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</si>
  <si>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</si>
  <si>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</si>
  <si>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</si>
  <si>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</si>
  <si>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</si>
  <si>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</si>
  <si>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</si>
  <si>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</si>
  <si>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</si>
  <si>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</si>
  <si>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</si>
  <si>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</si>
  <si>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</si>
  <si>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</si>
  <si>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</si>
  <si>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</si>
  <si>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</si>
  <si>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</si>
  <si>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</si>
  <si>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</si>
  <si>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</si>
  <si>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</si>
  <si>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</si>
  <si>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</si>
  <si>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</si>
  <si>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</si>
  <si>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</si>
  <si>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</si>
  <si>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Gerente</t>
  </si>
  <si>
    <t>Subgerente Administrativo y Financiero</t>
  </si>
  <si>
    <t>Lic. Guillermo González Engelbrecht</t>
  </si>
  <si>
    <t>C.P. Maria Ofelia Torres Arteaga</t>
  </si>
  <si>
    <t>1.1.8</t>
  </si>
  <si>
    <t>3.2.2</t>
  </si>
  <si>
    <t>RECURSOS FISCALES</t>
  </si>
  <si>
    <t xml:space="preserve"> Transferencias corrientes</t>
  </si>
  <si>
    <t xml:space="preserve"> Convenios</t>
  </si>
  <si>
    <t xml:space="preserve"> Transferencias Internas y Asign a</t>
  </si>
  <si>
    <t xml:space="preserve"> Disminucion de pasivos</t>
  </si>
  <si>
    <t xml:space="preserve"> Remanentes</t>
  </si>
  <si>
    <t>RECURSOS ESTATALES</t>
  </si>
  <si>
    <t>OTROS RECURSOS</t>
  </si>
  <si>
    <t>CONSEJO TURÍSTICO DE SAN MIGUEL DE ALLENDE, GTO.
ESTADO ANALÍTICO DE INGRESOS 
DEL 1 DE ENERO AL 30 DE JUNIO DE 2017</t>
  </si>
  <si>
    <t>CONSEJO TURÍSTICO DE SAN MIGUEL DE ALLENDE, GTO.
ESTADO ANALÍTICO DE INGRESOS POR RUBRO
DEL 1 DE ENERO AL 30 DE JUNIO DE 2017</t>
  </si>
  <si>
    <t>CONSEJO TURÍSTICO DE SAN MIGUEL DE ALLENDE, GTO.
ESTADO ANALÍTICO DE INGRESOS POR FUENTE DE FINANCIAMIENTO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</si>
</sst>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7" fillId="0" borderId="3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4" fillId="0" borderId="0" xfId="0" applyFont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4" fontId="11" fillId="0" borderId="3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pane ySplit="2" topLeftCell="A3" activePane="bottomLeft" state="frozen"/>
      <selection activeCell="H25" sqref="H25"/>
      <selection pane="bottomLeft" activeCell="A2" sqref="A2"/>
    </sheetView>
  </sheetViews>
  <sheetFormatPr baseColWidth="10" defaultRowHeight="11.25" x14ac:dyDescent="0.2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/>
  </cols>
  <sheetData>
    <row r="1" spans="1:11" s="1" customFormat="1" ht="35.1" customHeight="1" x14ac:dyDescent="0.2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24.95" customHeight="1" x14ac:dyDescent="0.2">
      <c r="A2" s="27" t="s">
        <v>3</v>
      </c>
      <c r="B2" s="27" t="s">
        <v>2</v>
      </c>
      <c r="C2" s="27" t="s">
        <v>1</v>
      </c>
      <c r="D2" s="27" t="s">
        <v>0</v>
      </c>
      <c r="E2" s="28" t="s">
        <v>5</v>
      </c>
      <c r="F2" s="28" t="s">
        <v>27</v>
      </c>
      <c r="G2" s="28" t="s">
        <v>6</v>
      </c>
      <c r="H2" s="28" t="s">
        <v>7</v>
      </c>
      <c r="I2" s="28" t="s">
        <v>9</v>
      </c>
      <c r="J2" s="28" t="s">
        <v>10</v>
      </c>
      <c r="K2" s="28" t="s">
        <v>8</v>
      </c>
    </row>
    <row r="3" spans="1:11" s="3" customFormat="1" x14ac:dyDescent="0.2">
      <c r="A3" s="10"/>
      <c r="B3" s="9"/>
      <c r="C3" s="9"/>
      <c r="D3" s="14"/>
      <c r="E3" s="61">
        <v>5974814.4699999997</v>
      </c>
      <c r="F3" s="61">
        <v>7085857.4199999999</v>
      </c>
      <c r="G3" s="61">
        <v>13060671.890000001</v>
      </c>
      <c r="H3" s="61">
        <v>7287251.29</v>
      </c>
      <c r="I3" s="61">
        <v>7287251.29</v>
      </c>
      <c r="J3" s="61">
        <v>1312436.82</v>
      </c>
      <c r="K3" s="62">
        <v>1312436.82</v>
      </c>
    </row>
    <row r="4" spans="1:11" x14ac:dyDescent="0.2">
      <c r="A4" s="63">
        <v>1</v>
      </c>
      <c r="B4" s="63"/>
      <c r="C4" s="63"/>
      <c r="D4" s="6" t="s">
        <v>58</v>
      </c>
      <c r="E4" s="4">
        <v>5974814.4699999997</v>
      </c>
      <c r="F4" s="4">
        <v>137155.45000000001</v>
      </c>
      <c r="G4" s="4">
        <v>6111969.9199999999</v>
      </c>
      <c r="H4" s="4">
        <v>4574571.3</v>
      </c>
      <c r="I4" s="4">
        <v>4574571.3</v>
      </c>
      <c r="J4" s="4">
        <v>-1400243.17</v>
      </c>
      <c r="K4" s="13">
        <v>0</v>
      </c>
    </row>
    <row r="5" spans="1:11" x14ac:dyDescent="0.2">
      <c r="A5" s="63">
        <v>1</v>
      </c>
      <c r="B5" s="63" t="s">
        <v>56</v>
      </c>
      <c r="C5" s="63"/>
      <c r="D5" s="64" t="s">
        <v>59</v>
      </c>
      <c r="E5" s="4">
        <v>5974814.4699999997</v>
      </c>
      <c r="F5" s="4">
        <v>0</v>
      </c>
      <c r="G5" s="4">
        <v>5974814.4699999997</v>
      </c>
      <c r="H5" s="4">
        <v>4491257.26</v>
      </c>
      <c r="I5" s="4">
        <v>4491257.26</v>
      </c>
      <c r="J5" s="4">
        <v>-1483557.21</v>
      </c>
      <c r="K5" s="13">
        <v>3850</v>
      </c>
    </row>
    <row r="6" spans="1:11" x14ac:dyDescent="0.2">
      <c r="A6" s="63">
        <v>1</v>
      </c>
      <c r="B6" s="63" t="s">
        <v>56</v>
      </c>
      <c r="C6" s="63">
        <v>83</v>
      </c>
      <c r="D6" s="64" t="s">
        <v>60</v>
      </c>
      <c r="E6" s="4">
        <v>3000000</v>
      </c>
      <c r="F6" s="4">
        <v>0</v>
      </c>
      <c r="G6" s="4">
        <v>3000000</v>
      </c>
      <c r="H6" s="4">
        <v>3003850</v>
      </c>
      <c r="I6" s="4">
        <v>3003850</v>
      </c>
      <c r="J6" s="4">
        <v>3850</v>
      </c>
      <c r="K6" s="13">
        <v>3850</v>
      </c>
    </row>
    <row r="7" spans="1:11" x14ac:dyDescent="0.2">
      <c r="A7" s="63">
        <v>1</v>
      </c>
      <c r="B7" s="63" t="s">
        <v>56</v>
      </c>
      <c r="C7" s="63">
        <v>91</v>
      </c>
      <c r="D7" s="11" t="s">
        <v>61</v>
      </c>
      <c r="E7" s="4">
        <v>2974814.47</v>
      </c>
      <c r="F7" s="4">
        <v>0</v>
      </c>
      <c r="G7" s="4">
        <v>2974814.47</v>
      </c>
      <c r="H7" s="4">
        <v>1487407.26</v>
      </c>
      <c r="I7" s="4">
        <v>1487407.26</v>
      </c>
      <c r="J7" s="4">
        <v>-1487407.21</v>
      </c>
      <c r="K7" s="13">
        <v>0</v>
      </c>
    </row>
    <row r="8" spans="1:11" x14ac:dyDescent="0.2">
      <c r="A8" s="63">
        <v>1</v>
      </c>
      <c r="B8" s="63" t="s">
        <v>57</v>
      </c>
      <c r="C8" s="63"/>
      <c r="D8" s="11" t="s">
        <v>62</v>
      </c>
      <c r="E8" s="4">
        <v>0</v>
      </c>
      <c r="F8" s="4">
        <v>137155.45000000001</v>
      </c>
      <c r="G8" s="4">
        <v>137155.45000000001</v>
      </c>
      <c r="H8" s="4">
        <v>83314.039999999994</v>
      </c>
      <c r="I8" s="4">
        <v>83314.039999999994</v>
      </c>
      <c r="J8" s="4">
        <v>83314.039999999994</v>
      </c>
      <c r="K8" s="13">
        <v>83314.039999999994</v>
      </c>
    </row>
    <row r="9" spans="1:11" x14ac:dyDescent="0.2">
      <c r="A9" s="65">
        <v>1</v>
      </c>
      <c r="B9" s="65" t="s">
        <v>57</v>
      </c>
      <c r="C9" s="65">
        <v>3</v>
      </c>
      <c r="D9" s="7" t="s">
        <v>63</v>
      </c>
      <c r="E9" s="4">
        <v>0</v>
      </c>
      <c r="F9" s="4">
        <v>137155.45000000001</v>
      </c>
      <c r="G9" s="4">
        <v>137155.45000000001</v>
      </c>
      <c r="H9" s="4">
        <v>83314.039999999994</v>
      </c>
      <c r="I9" s="4">
        <v>83314.039999999994</v>
      </c>
      <c r="J9" s="4">
        <v>83314.039999999994</v>
      </c>
      <c r="K9" s="13">
        <v>83314.039999999994</v>
      </c>
    </row>
    <row r="10" spans="1:11" x14ac:dyDescent="0.2">
      <c r="A10" s="65">
        <v>6</v>
      </c>
      <c r="B10" s="65"/>
      <c r="C10" s="65"/>
      <c r="D10" s="7" t="s">
        <v>64</v>
      </c>
      <c r="E10" s="4">
        <v>0</v>
      </c>
      <c r="F10" s="4">
        <v>6348701.9699999997</v>
      </c>
      <c r="G10" s="4">
        <v>6348701.9699999997</v>
      </c>
      <c r="H10" s="4">
        <v>2116233.9900000002</v>
      </c>
      <c r="I10" s="4">
        <v>2116233.9900000002</v>
      </c>
      <c r="J10" s="4">
        <v>2116233.9900000002</v>
      </c>
      <c r="K10" s="13">
        <v>2116233.9900000002</v>
      </c>
    </row>
    <row r="11" spans="1:11" x14ac:dyDescent="0.2">
      <c r="A11" s="65">
        <v>6</v>
      </c>
      <c r="B11" s="65" t="s">
        <v>56</v>
      </c>
      <c r="C11" s="65"/>
      <c r="D11" s="7" t="s">
        <v>59</v>
      </c>
      <c r="E11" s="4">
        <v>0</v>
      </c>
      <c r="F11" s="4">
        <v>6348701.9699999997</v>
      </c>
      <c r="G11" s="4">
        <v>6348701.9699999997</v>
      </c>
      <c r="H11" s="4">
        <v>2116233.9900000002</v>
      </c>
      <c r="I11" s="4">
        <v>2116233.9900000002</v>
      </c>
      <c r="J11" s="4">
        <v>2116233.9900000002</v>
      </c>
      <c r="K11" s="13">
        <v>2116233.9900000002</v>
      </c>
    </row>
    <row r="12" spans="1:11" x14ac:dyDescent="0.2">
      <c r="A12" s="65">
        <v>6</v>
      </c>
      <c r="B12" s="65" t="s">
        <v>56</v>
      </c>
      <c r="C12" s="65">
        <v>83</v>
      </c>
      <c r="D12" s="7" t="s">
        <v>60</v>
      </c>
      <c r="E12" s="4">
        <v>0</v>
      </c>
      <c r="F12" s="4">
        <v>6348701.9699999997</v>
      </c>
      <c r="G12" s="4">
        <v>6348701.9699999997</v>
      </c>
      <c r="H12" s="4">
        <v>2116233.9900000002</v>
      </c>
      <c r="I12" s="4">
        <v>2116233.9900000002</v>
      </c>
      <c r="J12" s="4">
        <v>2116233.9900000002</v>
      </c>
      <c r="K12" s="13">
        <v>2116233.9900000002</v>
      </c>
    </row>
    <row r="13" spans="1:11" x14ac:dyDescent="0.2">
      <c r="A13" s="65">
        <v>7</v>
      </c>
      <c r="B13" s="65"/>
      <c r="C13" s="65"/>
      <c r="D13" s="7" t="s">
        <v>65</v>
      </c>
      <c r="E13" s="4">
        <v>0</v>
      </c>
      <c r="F13" s="4">
        <v>600000</v>
      </c>
      <c r="G13" s="4">
        <v>600000</v>
      </c>
      <c r="H13" s="4">
        <v>596446</v>
      </c>
      <c r="I13" s="4">
        <v>596446</v>
      </c>
      <c r="J13" s="4">
        <v>596446</v>
      </c>
      <c r="K13" s="13">
        <v>596446</v>
      </c>
    </row>
    <row r="14" spans="1:11" x14ac:dyDescent="0.2">
      <c r="A14" s="63">
        <v>7</v>
      </c>
      <c r="B14" s="63" t="s">
        <v>56</v>
      </c>
      <c r="C14" s="11"/>
      <c r="D14" s="63" t="s">
        <v>59</v>
      </c>
      <c r="E14" s="4">
        <v>0</v>
      </c>
      <c r="F14" s="4">
        <v>600000</v>
      </c>
      <c r="G14" s="4">
        <v>600000</v>
      </c>
      <c r="H14" s="4">
        <v>596446</v>
      </c>
      <c r="I14" s="4">
        <v>596446</v>
      </c>
      <c r="J14" s="4">
        <v>596446</v>
      </c>
      <c r="K14" s="13">
        <v>596446</v>
      </c>
    </row>
    <row r="15" spans="1:11" x14ac:dyDescent="0.2">
      <c r="A15" s="63">
        <v>7</v>
      </c>
      <c r="B15" s="63" t="s">
        <v>56</v>
      </c>
      <c r="C15" s="63">
        <v>83</v>
      </c>
      <c r="D15" s="11" t="s">
        <v>60</v>
      </c>
      <c r="E15" s="4">
        <v>0</v>
      </c>
      <c r="F15" s="4">
        <v>600000</v>
      </c>
      <c r="G15" s="4">
        <v>600000</v>
      </c>
      <c r="H15" s="4">
        <v>596446</v>
      </c>
      <c r="I15" s="4">
        <v>596446</v>
      </c>
      <c r="J15" s="4">
        <v>596446</v>
      </c>
      <c r="K15" s="13">
        <v>596446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6" customWidth="1"/>
    <col min="2" max="16384" width="12" style="18"/>
  </cols>
  <sheetData>
    <row r="1" spans="1:1" x14ac:dyDescent="0.2">
      <c r="A1" s="52" t="s">
        <v>28</v>
      </c>
    </row>
    <row r="2" spans="1:1" ht="22.5" x14ac:dyDescent="0.2">
      <c r="A2" s="53" t="s">
        <v>49</v>
      </c>
    </row>
    <row r="3" spans="1:1" ht="11.25" customHeight="1" x14ac:dyDescent="0.2">
      <c r="A3" s="53" t="s">
        <v>50</v>
      </c>
    </row>
    <row r="4" spans="1:1" ht="11.25" customHeight="1" x14ac:dyDescent="0.2">
      <c r="A4" s="53" t="s">
        <v>51</v>
      </c>
    </row>
    <row r="5" spans="1:1" ht="11.25" customHeight="1" x14ac:dyDescent="0.2">
      <c r="A5" s="54" t="s">
        <v>38</v>
      </c>
    </row>
    <row r="6" spans="1:1" ht="22.5" x14ac:dyDescent="0.2">
      <c r="A6" s="54" t="s">
        <v>39</v>
      </c>
    </row>
    <row r="7" spans="1:1" ht="11.25" customHeight="1" x14ac:dyDescent="0.2">
      <c r="A7" s="54" t="s">
        <v>40</v>
      </c>
    </row>
    <row r="8" spans="1:1" ht="22.5" customHeight="1" x14ac:dyDescent="0.2">
      <c r="A8" s="54" t="s">
        <v>41</v>
      </c>
    </row>
    <row r="9" spans="1:1" ht="56.25" customHeight="1" x14ac:dyDescent="0.2">
      <c r="A9" s="54" t="s">
        <v>42</v>
      </c>
    </row>
    <row r="10" spans="1:1" ht="36.75" customHeight="1" x14ac:dyDescent="0.2">
      <c r="A10" s="54" t="s">
        <v>43</v>
      </c>
    </row>
    <row r="11" spans="1:1" ht="11.25" customHeight="1" x14ac:dyDescent="0.2">
      <c r="A11" s="54" t="s">
        <v>44</v>
      </c>
    </row>
    <row r="12" spans="1:1" ht="11.25" customHeight="1" x14ac:dyDescent="0.2">
      <c r="A12" s="54" t="s">
        <v>45</v>
      </c>
    </row>
    <row r="13" spans="1:1" x14ac:dyDescent="0.2">
      <c r="A13" s="54"/>
    </row>
    <row r="14" spans="1:1" x14ac:dyDescent="0.2">
      <c r="A14" s="55" t="s">
        <v>29</v>
      </c>
    </row>
    <row r="15" spans="1:1" x14ac:dyDescent="0.2">
      <c r="A15" s="54" t="s">
        <v>36</v>
      </c>
    </row>
    <row r="16" spans="1:1" x14ac:dyDescent="0.2">
      <c r="A16" s="54"/>
    </row>
    <row r="17" spans="1:1" x14ac:dyDescent="0.2">
      <c r="A17" s="55" t="s">
        <v>31</v>
      </c>
    </row>
    <row r="18" spans="1:1" ht="11.25" customHeight="1" x14ac:dyDescent="0.2">
      <c r="A18" s="54" t="s">
        <v>32</v>
      </c>
    </row>
    <row r="19" spans="1:1" x14ac:dyDescent="0.2">
      <c r="A19" s="54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1.6640625" style="8" bestFit="1" customWidth="1"/>
    <col min="4" max="4" width="17" style="8" customWidth="1"/>
    <col min="5" max="5" width="12.5" style="8" bestFit="1" customWidth="1"/>
    <col min="6" max="6" width="12.83203125" style="8" customWidth="1"/>
    <col min="7" max="7" width="13.6640625" style="8" customWidth="1"/>
    <col min="8" max="8" width="12.33203125" style="8" bestFit="1" customWidth="1"/>
    <col min="9" max="9" width="13.5" style="8" customWidth="1"/>
    <col min="10" max="16384" width="12" style="7"/>
  </cols>
  <sheetData>
    <row r="1" spans="1:10" s="12" customFormat="1" ht="60" customHeight="1" x14ac:dyDescent="0.2">
      <c r="A1" s="58" t="s">
        <v>67</v>
      </c>
      <c r="B1" s="59"/>
      <c r="C1" s="59"/>
      <c r="D1" s="59"/>
      <c r="E1" s="59"/>
      <c r="F1" s="59"/>
      <c r="G1" s="59"/>
      <c r="H1" s="59"/>
      <c r="I1" s="60"/>
      <c r="J1" s="11"/>
    </row>
    <row r="2" spans="1:10" s="15" customFormat="1" ht="24.95" customHeight="1" x14ac:dyDescent="0.2">
      <c r="A2" s="27" t="s">
        <v>1</v>
      </c>
      <c r="B2" s="27" t="s">
        <v>0</v>
      </c>
      <c r="C2" s="28" t="s">
        <v>5</v>
      </c>
      <c r="D2" s="28" t="s">
        <v>27</v>
      </c>
      <c r="E2" s="28" t="s">
        <v>6</v>
      </c>
      <c r="F2" s="28" t="s">
        <v>7</v>
      </c>
      <c r="G2" s="28" t="s">
        <v>9</v>
      </c>
      <c r="H2" s="28" t="s">
        <v>10</v>
      </c>
      <c r="I2" s="28" t="s">
        <v>8</v>
      </c>
      <c r="J2" s="5"/>
    </row>
    <row r="3" spans="1:10" s="8" customFormat="1" x14ac:dyDescent="0.2">
      <c r="A3" s="21">
        <v>90001</v>
      </c>
      <c r="B3" s="6" t="s">
        <v>4</v>
      </c>
      <c r="C3" s="70">
        <f>SUM(C4:C8)+C11+SUM(C15:C18)</f>
        <v>5974814.4700000007</v>
      </c>
      <c r="D3" s="70">
        <f>SUM(D4:D8)+D11+SUM(D15:D18)</f>
        <v>7085857.4199999999</v>
      </c>
      <c r="E3" s="70">
        <f>SUM(E4:E8)+E11+SUM(E15:E18)</f>
        <v>13060671.889999999</v>
      </c>
      <c r="F3" s="70">
        <f>SUM(F4:F8)+F11+SUM(F15:F18)</f>
        <v>7287251.29</v>
      </c>
      <c r="G3" s="70">
        <f>SUM(G4:G8)+G11+SUM(G15:G18)</f>
        <v>7287251.29</v>
      </c>
      <c r="H3" s="70">
        <f>+G3-C3</f>
        <v>1312436.8199999994</v>
      </c>
      <c r="I3" s="71">
        <f>IF(H3&gt;0,H3,0)</f>
        <v>1312436.8199999994</v>
      </c>
      <c r="J3" s="7"/>
    </row>
    <row r="4" spans="1:10" s="8" customFormat="1" x14ac:dyDescent="0.2">
      <c r="A4" s="22">
        <v>10</v>
      </c>
      <c r="B4" s="7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7"/>
    </row>
    <row r="5" spans="1:10" s="8" customFormat="1" x14ac:dyDescent="0.2">
      <c r="A5" s="22">
        <v>20</v>
      </c>
      <c r="B5" s="7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7"/>
    </row>
    <row r="6" spans="1:10" s="8" customFormat="1" x14ac:dyDescent="0.2">
      <c r="A6" s="22">
        <v>30</v>
      </c>
      <c r="B6" s="7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7"/>
    </row>
    <row r="7" spans="1:10" s="8" customFormat="1" x14ac:dyDescent="0.2">
      <c r="A7" s="22">
        <v>40</v>
      </c>
      <c r="B7" s="7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7"/>
    </row>
    <row r="8" spans="1:10" s="8" customFormat="1" x14ac:dyDescent="0.2">
      <c r="A8" s="22">
        <v>50</v>
      </c>
      <c r="B8" s="7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7"/>
    </row>
    <row r="9" spans="1:10" s="8" customFormat="1" x14ac:dyDescent="0.2">
      <c r="A9" s="22">
        <v>51</v>
      </c>
      <c r="B9" s="2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7"/>
    </row>
    <row r="10" spans="1:10" s="8" customFormat="1" x14ac:dyDescent="0.2">
      <c r="A10" s="22">
        <v>52</v>
      </c>
      <c r="B10" s="2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7"/>
    </row>
    <row r="11" spans="1:10" s="8" customFormat="1" x14ac:dyDescent="0.2">
      <c r="A11" s="22">
        <v>60</v>
      </c>
      <c r="B11" s="7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7"/>
    </row>
    <row r="12" spans="1:10" s="8" customFormat="1" x14ac:dyDescent="0.2">
      <c r="A12" s="22">
        <v>61</v>
      </c>
      <c r="B12" s="23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7"/>
    </row>
    <row r="13" spans="1:10" s="8" customFormat="1" x14ac:dyDescent="0.2">
      <c r="A13" s="22">
        <v>62</v>
      </c>
      <c r="B13" s="2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7"/>
    </row>
    <row r="14" spans="1:10" s="8" customFormat="1" ht="33.75" x14ac:dyDescent="0.2">
      <c r="A14" s="22">
        <v>69</v>
      </c>
      <c r="B14" s="24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7"/>
    </row>
    <row r="15" spans="1:10" s="8" customFormat="1" x14ac:dyDescent="0.2">
      <c r="A15" s="22">
        <v>70</v>
      </c>
      <c r="B15" s="7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7"/>
    </row>
    <row r="16" spans="1:10" s="8" customFormat="1" x14ac:dyDescent="0.2">
      <c r="A16" s="22">
        <v>80</v>
      </c>
      <c r="B16" s="7" t="s">
        <v>20</v>
      </c>
      <c r="C16" s="66">
        <v>3000000</v>
      </c>
      <c r="D16" s="66">
        <v>6948701.9699999997</v>
      </c>
      <c r="E16" s="66">
        <f>D16+C16</f>
        <v>9948701.9699999988</v>
      </c>
      <c r="F16" s="66">
        <v>5716529.9900000002</v>
      </c>
      <c r="G16" s="66">
        <v>5716529.9900000002</v>
      </c>
      <c r="H16" s="66">
        <f>+G16-C16</f>
        <v>2716529.99</v>
      </c>
      <c r="I16" s="67">
        <f>IF(H16&gt;0,H16,0)</f>
        <v>2716529.99</v>
      </c>
      <c r="J16" s="7"/>
    </row>
    <row r="17" spans="1:10" s="8" customFormat="1" x14ac:dyDescent="0.2">
      <c r="A17" s="22">
        <v>90</v>
      </c>
      <c r="B17" s="7" t="s">
        <v>22</v>
      </c>
      <c r="C17" s="66">
        <v>2974814.47</v>
      </c>
      <c r="D17" s="66">
        <v>0</v>
      </c>
      <c r="E17" s="66">
        <f>D17+C17</f>
        <v>2974814.47</v>
      </c>
      <c r="F17" s="66">
        <v>1487407.26</v>
      </c>
      <c r="G17" s="66">
        <v>1487407.26</v>
      </c>
      <c r="H17" s="66">
        <f>+G17-C17</f>
        <v>-1487407.2100000002</v>
      </c>
      <c r="I17" s="67">
        <v>0</v>
      </c>
      <c r="J17" s="7"/>
    </row>
    <row r="18" spans="1:10" s="8" customFormat="1" x14ac:dyDescent="0.2">
      <c r="A18" s="25" t="s">
        <v>26</v>
      </c>
      <c r="B18" s="26" t="s">
        <v>21</v>
      </c>
      <c r="C18" s="68">
        <v>0</v>
      </c>
      <c r="D18" s="68">
        <v>137155.45000000001</v>
      </c>
      <c r="E18" s="68">
        <f>D18+C18</f>
        <v>137155.45000000001</v>
      </c>
      <c r="F18" s="68">
        <v>83314.039999999994</v>
      </c>
      <c r="G18" s="68">
        <v>83314.039999999994</v>
      </c>
      <c r="H18" s="68">
        <f>+G18-C18</f>
        <v>83314.039999999994</v>
      </c>
      <c r="I18" s="69">
        <v>0</v>
      </c>
      <c r="J18" s="7"/>
    </row>
    <row r="20" spans="1:10" x14ac:dyDescent="0.2">
      <c r="A20" s="42" t="s">
        <v>47</v>
      </c>
      <c r="B20" s="43"/>
      <c r="C20" s="43"/>
      <c r="D20" s="44"/>
    </row>
    <row r="21" spans="1:10" x14ac:dyDescent="0.2">
      <c r="A21" s="45"/>
      <c r="B21" s="43"/>
      <c r="C21" s="43"/>
      <c r="D21" s="44"/>
    </row>
    <row r="22" spans="1:10" x14ac:dyDescent="0.2">
      <c r="A22" s="46"/>
      <c r="B22" s="47"/>
      <c r="C22" s="46"/>
      <c r="D22" s="46"/>
    </row>
    <row r="23" spans="1:10" x14ac:dyDescent="0.2">
      <c r="A23" s="48"/>
      <c r="B23" s="46" t="s">
        <v>48</v>
      </c>
      <c r="C23" s="48"/>
      <c r="D23" s="49" t="s">
        <v>48</v>
      </c>
    </row>
    <row r="24" spans="1:10" x14ac:dyDescent="0.2">
      <c r="A24" s="48"/>
      <c r="B24" s="50" t="s">
        <v>52</v>
      </c>
      <c r="C24" s="51"/>
      <c r="D24" s="57" t="s">
        <v>53</v>
      </c>
    </row>
    <row r="25" spans="1:10" x14ac:dyDescent="0.2">
      <c r="A25" s="48"/>
      <c r="B25" s="51" t="s">
        <v>54</v>
      </c>
      <c r="C25" s="46"/>
      <c r="D25" s="57" t="s">
        <v>55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18" customWidth="1"/>
    <col min="2" max="16384" width="12" style="18"/>
  </cols>
  <sheetData>
    <row r="1" spans="1:1" x14ac:dyDescent="0.2">
      <c r="A1" s="16" t="s">
        <v>28</v>
      </c>
    </row>
    <row r="2" spans="1:1" ht="11.25" customHeight="1" x14ac:dyDescent="0.2">
      <c r="A2" s="19" t="s">
        <v>38</v>
      </c>
    </row>
    <row r="3" spans="1:1" ht="33.75" x14ac:dyDescent="0.2">
      <c r="A3" s="19" t="s">
        <v>39</v>
      </c>
    </row>
    <row r="4" spans="1:1" ht="11.25" customHeight="1" x14ac:dyDescent="0.2">
      <c r="A4" s="19" t="s">
        <v>40</v>
      </c>
    </row>
    <row r="5" spans="1:1" ht="22.5" customHeight="1" x14ac:dyDescent="0.2">
      <c r="A5" s="19" t="s">
        <v>41</v>
      </c>
    </row>
    <row r="6" spans="1:1" ht="56.25" customHeight="1" x14ac:dyDescent="0.2">
      <c r="A6" s="19" t="s">
        <v>42</v>
      </c>
    </row>
    <row r="7" spans="1:1" ht="34.5" customHeight="1" x14ac:dyDescent="0.2">
      <c r="A7" s="19" t="s">
        <v>43</v>
      </c>
    </row>
    <row r="8" spans="1:1" ht="11.25" customHeight="1" x14ac:dyDescent="0.2">
      <c r="A8" s="19" t="s">
        <v>44</v>
      </c>
    </row>
    <row r="9" spans="1:1" ht="11.25" customHeight="1" x14ac:dyDescent="0.2">
      <c r="A9" s="19" t="s">
        <v>45</v>
      </c>
    </row>
    <row r="10" spans="1:1" x14ac:dyDescent="0.2">
      <c r="A10" s="19"/>
    </row>
    <row r="11" spans="1:1" x14ac:dyDescent="0.2">
      <c r="A11" s="19"/>
    </row>
    <row r="12" spans="1:1" x14ac:dyDescent="0.2">
      <c r="A12" s="17" t="s">
        <v>29</v>
      </c>
    </row>
    <row r="13" spans="1:1" x14ac:dyDescent="0.2">
      <c r="A13" s="19" t="s">
        <v>37</v>
      </c>
    </row>
    <row r="14" spans="1:1" x14ac:dyDescent="0.2">
      <c r="A14" s="19"/>
    </row>
    <row r="15" spans="1:1" ht="11.25" customHeight="1" x14ac:dyDescent="0.2">
      <c r="A15" s="17" t="s">
        <v>31</v>
      </c>
    </row>
    <row r="16" spans="1:1" ht="11.25" customHeight="1" x14ac:dyDescent="0.2">
      <c r="A16" s="19" t="s">
        <v>32</v>
      </c>
    </row>
    <row r="17" spans="1:1" ht="11.25" customHeight="1" x14ac:dyDescent="0.2">
      <c r="A17" s="19"/>
    </row>
    <row r="18" spans="1:1" ht="11.25" customHeight="1" x14ac:dyDescent="0.2">
      <c r="A18" s="17" t="s">
        <v>30</v>
      </c>
    </row>
    <row r="19" spans="1:1" ht="14.1" customHeight="1" x14ac:dyDescent="0.2">
      <c r="A19" s="20" t="s">
        <v>34</v>
      </c>
    </row>
    <row r="20" spans="1:1" ht="14.1" customHeight="1" x14ac:dyDescent="0.2">
      <c r="A20" s="20" t="s">
        <v>33</v>
      </c>
    </row>
    <row r="21" spans="1:1" x14ac:dyDescent="0.2">
      <c r="A21" s="19"/>
    </row>
    <row r="22" spans="1:1" x14ac:dyDescent="0.2">
      <c r="A22" s="19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7.83203125" style="8" customWidth="1"/>
    <col min="4" max="4" width="18.5" style="8" customWidth="1"/>
    <col min="5" max="5" width="12.5" style="8" bestFit="1" customWidth="1"/>
    <col min="6" max="7" width="12.6640625" style="8" customWidth="1"/>
    <col min="8" max="8" width="13.1640625" style="8" customWidth="1"/>
    <col min="9" max="9" width="13.6640625" style="8" customWidth="1"/>
    <col min="10" max="16384" width="12" style="8"/>
  </cols>
  <sheetData>
    <row r="1" spans="1:10" s="12" customFormat="1" ht="60" customHeight="1" x14ac:dyDescent="0.2">
      <c r="A1" s="58" t="s">
        <v>68</v>
      </c>
      <c r="B1" s="59"/>
      <c r="C1" s="59"/>
      <c r="D1" s="59"/>
      <c r="E1" s="59"/>
      <c r="F1" s="59"/>
      <c r="G1" s="59"/>
      <c r="H1" s="59"/>
      <c r="I1" s="60"/>
      <c r="J1" s="11"/>
    </row>
    <row r="2" spans="1:10" s="15" customFormat="1" ht="24.95" customHeight="1" x14ac:dyDescent="0.2">
      <c r="A2" s="33" t="s">
        <v>1</v>
      </c>
      <c r="B2" s="34" t="s">
        <v>0</v>
      </c>
      <c r="C2" s="35" t="s">
        <v>5</v>
      </c>
      <c r="D2" s="36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5"/>
    </row>
    <row r="3" spans="1:10" x14ac:dyDescent="0.2">
      <c r="A3" s="37">
        <v>90001</v>
      </c>
      <c r="B3" s="38" t="s">
        <v>4</v>
      </c>
      <c r="C3" s="72">
        <f>SUM(C4+C16+C21)</f>
        <v>5974814.4700000007</v>
      </c>
      <c r="D3" s="72">
        <f>SUM(D4+D16+D21)</f>
        <v>7085857.4199999999</v>
      </c>
      <c r="E3" s="72">
        <f>SUM(E4+E16+E21)</f>
        <v>13060671.889999999</v>
      </c>
      <c r="F3" s="72">
        <f>SUM(F4+F16+F21)</f>
        <v>7287251.29</v>
      </c>
      <c r="G3" s="72">
        <f>SUM(G4+G16+G21)</f>
        <v>7287251.29</v>
      </c>
      <c r="H3" s="70">
        <f>+G3-C3</f>
        <v>1312436.8199999994</v>
      </c>
      <c r="I3" s="73">
        <f>IF(H3&gt;0,H3,0)</f>
        <v>1312436.8199999994</v>
      </c>
      <c r="J3" s="7"/>
    </row>
    <row r="4" spans="1:10" x14ac:dyDescent="0.2">
      <c r="A4" s="39">
        <v>90002</v>
      </c>
      <c r="B4" s="31" t="s">
        <v>23</v>
      </c>
      <c r="C4" s="70">
        <f>SUM(C5:C8)+C11+C14+C15</f>
        <v>3000000</v>
      </c>
      <c r="D4" s="70">
        <f>SUM(D5:D8)+D11+D14+D15</f>
        <v>6948701.9699999997</v>
      </c>
      <c r="E4" s="70">
        <f>SUM(E5:E8)+E11+E14+E15</f>
        <v>9948701.9699999988</v>
      </c>
      <c r="F4" s="70">
        <f>SUM(F5:F8)+F11+F14+F15</f>
        <v>5716529.9900000002</v>
      </c>
      <c r="G4" s="70">
        <f>SUM(G5:G8)+G11+G14+G15</f>
        <v>5716529.9900000002</v>
      </c>
      <c r="H4" s="70">
        <f t="shared" ref="H4:H21" si="0">+G4-C4</f>
        <v>2716529.99</v>
      </c>
      <c r="I4" s="71">
        <f>IF(H4&gt;0,H4,0)</f>
        <v>2716529.99</v>
      </c>
      <c r="J4" s="7"/>
    </row>
    <row r="5" spans="1:10" x14ac:dyDescent="0.2">
      <c r="A5" s="40">
        <v>10</v>
      </c>
      <c r="B5" s="29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7"/>
    </row>
    <row r="6" spans="1:10" x14ac:dyDescent="0.2">
      <c r="A6" s="40">
        <v>30</v>
      </c>
      <c r="B6" s="29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7"/>
    </row>
    <row r="7" spans="1:10" x14ac:dyDescent="0.2">
      <c r="A7" s="40">
        <v>40</v>
      </c>
      <c r="B7" s="29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7"/>
    </row>
    <row r="8" spans="1:10" x14ac:dyDescent="0.2">
      <c r="A8" s="40">
        <v>50</v>
      </c>
      <c r="B8" s="29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7"/>
    </row>
    <row r="9" spans="1:10" x14ac:dyDescent="0.2">
      <c r="A9" s="40">
        <v>51</v>
      </c>
      <c r="B9" s="30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7"/>
    </row>
    <row r="10" spans="1:10" x14ac:dyDescent="0.2">
      <c r="A10" s="40">
        <v>52</v>
      </c>
      <c r="B10" s="30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7"/>
    </row>
    <row r="11" spans="1:10" x14ac:dyDescent="0.2">
      <c r="A11" s="40">
        <v>60</v>
      </c>
      <c r="B11" s="29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7"/>
    </row>
    <row r="12" spans="1:10" x14ac:dyDescent="0.2">
      <c r="A12" s="40">
        <v>61</v>
      </c>
      <c r="B12" s="30" t="s">
        <v>16</v>
      </c>
      <c r="C12" s="66">
        <v>0</v>
      </c>
      <c r="D12" s="66">
        <v>137155.45000000001</v>
      </c>
      <c r="E12" s="66">
        <f t="shared" si="1"/>
        <v>137155.45000000001</v>
      </c>
      <c r="F12" s="66">
        <v>83314.039999999994</v>
      </c>
      <c r="G12" s="66">
        <v>83314.039999999994</v>
      </c>
      <c r="H12" s="66">
        <f t="shared" si="0"/>
        <v>83314.039999999994</v>
      </c>
      <c r="I12" s="67">
        <f t="shared" si="2"/>
        <v>83314.039999999994</v>
      </c>
      <c r="J12" s="7"/>
    </row>
    <row r="13" spans="1:10" x14ac:dyDescent="0.2">
      <c r="A13" s="40">
        <v>62</v>
      </c>
      <c r="B13" s="30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7"/>
    </row>
    <row r="14" spans="1:10" x14ac:dyDescent="0.2">
      <c r="A14" s="40">
        <v>80</v>
      </c>
      <c r="B14" s="29" t="s">
        <v>20</v>
      </c>
      <c r="C14" s="66">
        <v>3000000</v>
      </c>
      <c r="D14" s="66">
        <v>6948701.9699999997</v>
      </c>
      <c r="E14" s="66">
        <f>C14+D14</f>
        <v>9948701.9699999988</v>
      </c>
      <c r="F14" s="66">
        <v>5716529.9900000002</v>
      </c>
      <c r="G14" s="66">
        <v>5716529.9900000002</v>
      </c>
      <c r="H14" s="66">
        <f t="shared" si="0"/>
        <v>2716529.99</v>
      </c>
      <c r="I14" s="67">
        <f t="shared" si="2"/>
        <v>2716529.99</v>
      </c>
      <c r="J14" s="7"/>
    </row>
    <row r="15" spans="1:10" x14ac:dyDescent="0.2">
      <c r="A15" s="40">
        <v>90</v>
      </c>
      <c r="B15" s="29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7"/>
    </row>
    <row r="16" spans="1:10" x14ac:dyDescent="0.2">
      <c r="A16" s="39">
        <v>90003</v>
      </c>
      <c r="B16" s="31" t="s">
        <v>24</v>
      </c>
      <c r="C16" s="70">
        <f>SUM(C17:C19)</f>
        <v>2974814.47</v>
      </c>
      <c r="D16" s="70">
        <f>SUM(D17:D19)</f>
        <v>0</v>
      </c>
      <c r="E16" s="70">
        <f>SUM(E17:E19)</f>
        <v>2974814.47</v>
      </c>
      <c r="F16" s="70">
        <f>SUM(F17:F19)</f>
        <v>1487407.26</v>
      </c>
      <c r="G16" s="70">
        <f>SUM(G17:G19)</f>
        <v>1487407.26</v>
      </c>
      <c r="H16" s="70">
        <f t="shared" si="0"/>
        <v>-1487407.2100000002</v>
      </c>
      <c r="I16" s="71">
        <f>SUM(I17:I19)</f>
        <v>0</v>
      </c>
      <c r="J16" s="7"/>
    </row>
    <row r="17" spans="1:10" x14ac:dyDescent="0.2">
      <c r="A17" s="40">
        <v>20</v>
      </c>
      <c r="B17" s="29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7"/>
    </row>
    <row r="18" spans="1:10" x14ac:dyDescent="0.2">
      <c r="A18" s="40">
        <v>70</v>
      </c>
      <c r="B18" s="29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7"/>
    </row>
    <row r="19" spans="1:10" x14ac:dyDescent="0.2">
      <c r="A19" s="40">
        <v>90</v>
      </c>
      <c r="B19" s="29" t="s">
        <v>22</v>
      </c>
      <c r="C19" s="66">
        <v>2974814.47</v>
      </c>
      <c r="D19" s="66">
        <v>0</v>
      </c>
      <c r="E19" s="66">
        <f>C19+D19</f>
        <v>2974814.47</v>
      </c>
      <c r="F19" s="66">
        <v>1487407.26</v>
      </c>
      <c r="G19" s="66">
        <v>1487407.26</v>
      </c>
      <c r="H19" s="66">
        <f t="shared" si="0"/>
        <v>-1487407.2100000002</v>
      </c>
      <c r="I19" s="67">
        <f t="shared" si="2"/>
        <v>0</v>
      </c>
      <c r="J19" s="7"/>
    </row>
    <row r="20" spans="1:10" x14ac:dyDescent="0.2">
      <c r="A20" s="39">
        <v>90004</v>
      </c>
      <c r="B20" s="12" t="s">
        <v>25</v>
      </c>
      <c r="C20" s="70">
        <f>SUM(C21)</f>
        <v>0</v>
      </c>
      <c r="D20" s="70">
        <f>SUM(D21)</f>
        <v>137155.45000000001</v>
      </c>
      <c r="E20" s="70">
        <f>SUM(E21)</f>
        <v>137155.45000000001</v>
      </c>
      <c r="F20" s="70">
        <f>SUM(F21)</f>
        <v>83314.039999999994</v>
      </c>
      <c r="G20" s="70">
        <f>SUM(G21)</f>
        <v>83314.039999999994</v>
      </c>
      <c r="H20" s="70">
        <f t="shared" si="0"/>
        <v>83314.039999999994</v>
      </c>
      <c r="I20" s="71">
        <f>SUM(I21)</f>
        <v>83314.039999999994</v>
      </c>
      <c r="J20" s="7"/>
    </row>
    <row r="21" spans="1:10" x14ac:dyDescent="0.2">
      <c r="A21" s="41" t="s">
        <v>26</v>
      </c>
      <c r="B21" s="32" t="s">
        <v>21</v>
      </c>
      <c r="C21" s="68">
        <v>0</v>
      </c>
      <c r="D21" s="68">
        <v>137155.45000000001</v>
      </c>
      <c r="E21" s="68">
        <f>C21+D21</f>
        <v>137155.45000000001</v>
      </c>
      <c r="F21" s="68">
        <v>83314.039999999994</v>
      </c>
      <c r="G21" s="68">
        <v>83314.039999999994</v>
      </c>
      <c r="H21" s="68">
        <f t="shared" si="0"/>
        <v>83314.039999999994</v>
      </c>
      <c r="I21" s="69">
        <f t="shared" si="2"/>
        <v>83314.039999999994</v>
      </c>
      <c r="J21" s="7"/>
    </row>
    <row r="23" spans="1:10" x14ac:dyDescent="0.2">
      <c r="A23" s="42" t="s">
        <v>47</v>
      </c>
      <c r="B23" s="43"/>
      <c r="C23" s="43"/>
      <c r="D23" s="44"/>
    </row>
    <row r="24" spans="1:10" x14ac:dyDescent="0.2">
      <c r="A24" s="45"/>
      <c r="B24" s="43"/>
      <c r="C24" s="43"/>
      <c r="D24" s="44"/>
    </row>
    <row r="25" spans="1:10" x14ac:dyDescent="0.2">
      <c r="A25" s="46"/>
      <c r="B25" s="47"/>
      <c r="C25" s="46"/>
      <c r="D25" s="46"/>
    </row>
    <row r="26" spans="1:10" x14ac:dyDescent="0.2">
      <c r="A26" s="48"/>
      <c r="B26" s="46" t="s">
        <v>48</v>
      </c>
      <c r="C26" s="48"/>
      <c r="D26" s="49" t="s">
        <v>48</v>
      </c>
    </row>
    <row r="27" spans="1:10" x14ac:dyDescent="0.2">
      <c r="A27" s="48"/>
      <c r="B27" s="50" t="s">
        <v>52</v>
      </c>
      <c r="C27" s="51"/>
      <c r="D27" s="57" t="s">
        <v>53</v>
      </c>
    </row>
    <row r="28" spans="1:10" x14ac:dyDescent="0.2">
      <c r="A28" s="48"/>
      <c r="B28" s="51" t="s">
        <v>54</v>
      </c>
      <c r="C28" s="46"/>
      <c r="D28" s="57" t="s">
        <v>55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18" customWidth="1"/>
    <col min="2" max="16384" width="12" style="18"/>
  </cols>
  <sheetData>
    <row r="1" spans="1:1" x14ac:dyDescent="0.2">
      <c r="A1" s="16" t="s">
        <v>28</v>
      </c>
    </row>
    <row r="2" spans="1:1" ht="11.25" customHeight="1" x14ac:dyDescent="0.2">
      <c r="A2" s="19" t="s">
        <v>38</v>
      </c>
    </row>
    <row r="3" spans="1:1" ht="33.75" x14ac:dyDescent="0.2">
      <c r="A3" s="19" t="s">
        <v>39</v>
      </c>
    </row>
    <row r="4" spans="1:1" x14ac:dyDescent="0.2">
      <c r="A4" s="19" t="s">
        <v>40</v>
      </c>
    </row>
    <row r="5" spans="1:1" ht="22.5" customHeight="1" x14ac:dyDescent="0.2">
      <c r="A5" s="19" t="s">
        <v>41</v>
      </c>
    </row>
    <row r="6" spans="1:1" ht="56.25" customHeight="1" x14ac:dyDescent="0.2">
      <c r="A6" s="19" t="s">
        <v>42</v>
      </c>
    </row>
    <row r="7" spans="1:1" ht="35.25" customHeight="1" x14ac:dyDescent="0.2">
      <c r="A7" s="19" t="s">
        <v>43</v>
      </c>
    </row>
    <row r="8" spans="1:1" ht="11.25" customHeight="1" x14ac:dyDescent="0.2">
      <c r="A8" s="19" t="s">
        <v>44</v>
      </c>
    </row>
    <row r="9" spans="1:1" ht="11.25" customHeight="1" x14ac:dyDescent="0.2">
      <c r="A9" s="19" t="s">
        <v>45</v>
      </c>
    </row>
    <row r="10" spans="1:1" x14ac:dyDescent="0.2">
      <c r="A10" s="19"/>
    </row>
    <row r="11" spans="1:1" x14ac:dyDescent="0.2">
      <c r="A11" s="17" t="s">
        <v>29</v>
      </c>
    </row>
    <row r="12" spans="1:1" ht="11.25" customHeight="1" x14ac:dyDescent="0.2">
      <c r="A12" s="19" t="s">
        <v>37</v>
      </c>
    </row>
    <row r="13" spans="1:1" ht="11.25" customHeight="1" x14ac:dyDescent="0.2">
      <c r="A13" s="19"/>
    </row>
    <row r="14" spans="1:1" ht="11.25" customHeight="1" x14ac:dyDescent="0.2">
      <c r="A14" s="17" t="s">
        <v>30</v>
      </c>
    </row>
    <row r="15" spans="1:1" ht="27.95" customHeight="1" x14ac:dyDescent="0.2">
      <c r="A15" s="20" t="s">
        <v>35</v>
      </c>
    </row>
    <row r="16" spans="1:1" ht="14.1" customHeight="1" x14ac:dyDescent="0.2">
      <c r="A16" s="20" t="s">
        <v>33</v>
      </c>
    </row>
    <row r="17" spans="1:1" x14ac:dyDescent="0.2">
      <c r="A17" s="19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2017-04-22T19:42:07Z</cp:lastPrinted>
  <dcterms:created xsi:type="dcterms:W3CDTF">2012-12-11T20:48:19Z</dcterms:created>
  <dcterms:modified xsi:type="dcterms:W3CDTF">2017-07-18T18:22:55Z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