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7" i="1"/>
  <c r="G76" i="1"/>
  <c r="G75" i="1"/>
  <c r="G74" i="1"/>
  <c r="G71" i="1"/>
  <c r="G70" i="1"/>
  <c r="G68" i="1"/>
  <c r="G62" i="1"/>
  <c r="G60" i="1"/>
  <c r="G59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2" i="1"/>
  <c r="G31" i="1"/>
  <c r="G30" i="1"/>
  <c r="G29" i="1"/>
  <c r="G26" i="1"/>
  <c r="G25" i="1"/>
  <c r="G23" i="1"/>
  <c r="G19" i="1"/>
  <c r="G14" i="1"/>
  <c r="G12" i="1"/>
  <c r="G11" i="1"/>
  <c r="G10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G80" i="1" s="1"/>
  <c r="F79" i="1"/>
  <c r="G79" i="1" s="1"/>
  <c r="F77" i="1"/>
  <c r="F76" i="1"/>
  <c r="F75" i="1"/>
  <c r="F74" i="1"/>
  <c r="F73" i="1"/>
  <c r="G73" i="1" s="1"/>
  <c r="F71" i="1"/>
  <c r="F70" i="1"/>
  <c r="F69" i="1"/>
  <c r="G69" i="1" s="1"/>
  <c r="F68" i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F59" i="1"/>
  <c r="F58" i="1"/>
  <c r="G58" i="1" s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G34" i="1" s="1"/>
  <c r="F32" i="1"/>
  <c r="F31" i="1"/>
  <c r="F30" i="1"/>
  <c r="F29" i="1"/>
  <c r="F28" i="1"/>
  <c r="G28" i="1" s="1"/>
  <c r="F26" i="1"/>
  <c r="F25" i="1"/>
  <c r="F24" i="1"/>
  <c r="G24" i="1" s="1"/>
  <c r="F23" i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G9" i="1" s="1"/>
  <c r="F8" i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F33" i="1" s="1"/>
  <c r="G33" i="1" s="1"/>
  <c r="D27" i="1"/>
  <c r="F27" i="1" s="1"/>
  <c r="G27" i="1" s="1"/>
  <c r="D21" i="1"/>
  <c r="D13" i="1"/>
  <c r="D5" i="1"/>
  <c r="C97" i="1"/>
  <c r="C91" i="1"/>
  <c r="C84" i="1"/>
  <c r="C78" i="1"/>
  <c r="C72" i="1"/>
  <c r="C63" i="1"/>
  <c r="C55" i="1"/>
  <c r="C49" i="1"/>
  <c r="C44" i="1"/>
  <c r="C38" i="1"/>
  <c r="C35" i="1"/>
  <c r="C33" i="1"/>
  <c r="C27" i="1"/>
  <c r="C21" i="1"/>
  <c r="C13" i="1"/>
  <c r="C5" i="1"/>
  <c r="F78" i="1" l="1"/>
  <c r="G78" i="1" s="1"/>
  <c r="E43" i="1"/>
  <c r="F72" i="1"/>
  <c r="G72" i="1" s="1"/>
  <c r="D43" i="1"/>
  <c r="F63" i="1"/>
  <c r="G63" i="1" s="1"/>
  <c r="C43" i="1"/>
  <c r="F55" i="1"/>
  <c r="G55" i="1" s="1"/>
  <c r="F21" i="1"/>
  <c r="G21" i="1" s="1"/>
  <c r="F13" i="1"/>
  <c r="G13" i="1" s="1"/>
  <c r="E4" i="1"/>
  <c r="F5" i="1"/>
  <c r="G5" i="1" s="1"/>
  <c r="D4" i="1"/>
  <c r="C4" i="1"/>
  <c r="E3" i="1" l="1"/>
  <c r="F43" i="1"/>
  <c r="G43" i="1" s="1"/>
  <c r="D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<sst xmlns="http://schemas.openxmlformats.org/spreadsheetml/2006/main" count="125" uniqueCount="124">
  <si>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</si>
  <si>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</si>
  <si>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</si>
  <si>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</si>
  <si>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</si>
  <si>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</si>
  <si>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</si>
  <si>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</si>
  <si>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</si>
  <si>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</si>
  <si>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</si>
  <si>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</si>
  <si>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</si>
  <si>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</si>
  <si>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</si>
  <si>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</si>
  <si>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</si>
  <si>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</si>
  <si>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</si>
  <si>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</si>
  <si>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</si>
  <si>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</si>
  <si>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</si>
  <si>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</si>
  <si>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</si>
  <si>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</si>
  <si>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</si>
  <si>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</si>
  <si>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</si>
  <si>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</si>
  <si>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</si>
  <si>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</si>
  <si>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</si>
  <si>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</si>
  <si>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</si>
  <si>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</si>
  <si>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</si>
  <si>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</si>
  <si>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</si>
  <si>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</si>
  <si>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</si>
  <si>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</si>
  <si>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</si>
  <si>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</si>
  <si>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</si>
  <si>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</si>
  <si>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</si>
  <si>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</si>
  <si>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</si>
  <si>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</si>
  <si>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</si>
  <si>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</si>
  <si>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</si>
  <si>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</si>
  <si>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</si>
  <si>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</si>
  <si>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</si>
  <si>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</si>
  <si>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</si>
  <si>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</si>
  <si>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</si>
  <si>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</si>
  <si>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</si>
  <si>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</si>
  <si>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</si>
  <si>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</si>
  <si>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</si>
  <si>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</si>
  <si>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</si>
  <si>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</si>
  <si>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</si>
  <si>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</si>
  <si>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</si>
  <si>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</si>
  <si>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</si>
  <si>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</si>
  <si>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</si>
  <si>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</si>
  <si>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</si>
  <si>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</si>
  <si>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</si>
  <si>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</si>
  <si>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</si>
  <si>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</si>
  <si>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</si>
  <si>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</si>
  <si>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</si>
  <si>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</si>
  <si>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</si>
  <si>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</si>
  <si>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</si>
  <si>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</si>
  <si>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</si>
  <si>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</si>
  <si>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</si>
  <si>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</si>
  <si>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</si>
  <si>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</si>
  <si>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</si>
  <si>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</si>
  <si>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</si>
  <si>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</si>
  <si>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</si>
  <si>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</si>
  <si>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</si>
  <si>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</si>
  <si>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</si>
  <si>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</si>
  <si>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</si>
  <si>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</si>
  <si>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</si>
  <si>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</si>
  <si>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</si>
  <si>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</si>
  <si>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</si>
  <si>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</si>
  <si>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</si>
  <si>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</si>
  <si>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</si>
  <si>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</si>
  <si>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</si>
  <si>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SISTEMA PARA EL DESARROLLO INTEGRAL DE LA FAMILIA DEL MUNICIPIO DE SAN MIGUEL DE ALLENDE, GTO.
ESTADO ANALÍTICO DEL ACTIVO
DEL 1 DE ENERO AL AL 30 DE JUNIO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</si>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</sst>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26973640.529999997</v>
      </c>
      <c r="D3" s="3">
        <f>SUM(D4+D43)</f>
        <v>27341852.09</v>
      </c>
      <c r="E3" s="3">
        <f>SUM(E4+E43)</f>
        <v>24892395.270000003</v>
      </c>
      <c r="F3" s="3">
        <f>C3+D3-E3</f>
        <v>29423097.349999994</v>
      </c>
      <c r="G3" s="4">
        <f>F3-C3</f>
        <v>2449456.8199999966</v>
      </c>
    </row>
    <row r="4" spans="1:7" x14ac:dyDescent="0.2">
      <c r="A4" s="5">
        <v>1100</v>
      </c>
      <c r="B4" s="6" t="s">
        <v>4</v>
      </c>
      <c r="C4" s="7">
        <f>SUM(C5+C13+C21+C27+C33+C35+C38)</f>
        <v>5910350.2300000004</v>
      </c>
      <c r="D4" s="7">
        <f>SUM(D5+D13+D21+D27+D33+D35+D38)</f>
        <v>26824512.98</v>
      </c>
      <c r="E4" s="7">
        <f>SUM(E5+E13+E21+E27+E33+E35+E38)</f>
        <v>24892395.270000003</v>
      </c>
      <c r="F4" s="7">
        <f t="shared" ref="F4:F67" si="0">C4+D4-E4</f>
        <v>7842467.9399999976</v>
      </c>
      <c r="G4" s="8">
        <f t="shared" ref="G4:G67" si="1">F4-C4</f>
        <v>1932117.7099999972</v>
      </c>
    </row>
    <row r="5" spans="1:7" x14ac:dyDescent="0.2">
      <c r="A5" s="5">
        <v>1110</v>
      </c>
      <c r="B5" s="6" t="s">
        <v>5</v>
      </c>
      <c r="C5" s="7">
        <f>SUM(C6:C12)</f>
        <v>5010478.68</v>
      </c>
      <c r="D5" s="7">
        <f>SUM(D6:D12)</f>
        <v>14418496.65</v>
      </c>
      <c r="E5" s="7">
        <f>SUM(E6:E12)</f>
        <v>12501802.68</v>
      </c>
      <c r="F5" s="7">
        <f t="shared" si="0"/>
        <v>6927172.6499999985</v>
      </c>
      <c r="G5" s="8">
        <f t="shared" si="1"/>
        <v>1916693.9699999988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1589272.11</v>
      </c>
      <c r="D7" s="10">
        <v>13819734.960000001</v>
      </c>
      <c r="E7" s="10">
        <v>12501802.68</v>
      </c>
      <c r="F7" s="10">
        <f t="shared" si="0"/>
        <v>2907204.3900000006</v>
      </c>
      <c r="G7" s="11">
        <f t="shared" si="1"/>
        <v>1317932.2800000005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3421206.57</v>
      </c>
      <c r="D9" s="10">
        <v>598761.68999999994</v>
      </c>
      <c r="E9" s="10">
        <v>0</v>
      </c>
      <c r="F9" s="10">
        <f t="shared" si="0"/>
        <v>4019968.26</v>
      </c>
      <c r="G9" s="11">
        <f t="shared" si="1"/>
        <v>598761.68999999994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262809.39999999997</v>
      </c>
      <c r="D13" s="7">
        <f>SUM(D14:D20)</f>
        <v>11847172.680000002</v>
      </c>
      <c r="E13" s="7">
        <f>SUM(E14:E20)</f>
        <v>11683142.74</v>
      </c>
      <c r="F13" s="7">
        <f t="shared" si="0"/>
        <v>426839.34000000171</v>
      </c>
      <c r="G13" s="8">
        <f t="shared" si="1"/>
        <v>164029.94000000175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131.03</v>
      </c>
      <c r="D15" s="10">
        <v>1423</v>
      </c>
      <c r="E15" s="10">
        <v>1448</v>
      </c>
      <c r="F15" s="10">
        <f t="shared" si="0"/>
        <v>106.02999999999997</v>
      </c>
      <c r="G15" s="11">
        <f t="shared" si="1"/>
        <v>-25.000000000000028</v>
      </c>
    </row>
    <row r="16" spans="1:7" x14ac:dyDescent="0.2">
      <c r="A16" s="9">
        <v>1123</v>
      </c>
      <c r="B16" s="26" t="s">
        <v>15</v>
      </c>
      <c r="C16" s="10">
        <v>189934.3</v>
      </c>
      <c r="D16" s="10">
        <v>929168.22</v>
      </c>
      <c r="E16" s="10">
        <v>858421.28</v>
      </c>
      <c r="F16" s="10">
        <f t="shared" si="0"/>
        <v>260681.24</v>
      </c>
      <c r="G16" s="11">
        <f t="shared" si="1"/>
        <v>70746.94</v>
      </c>
    </row>
    <row r="17" spans="1:7" x14ac:dyDescent="0.2">
      <c r="A17" s="9">
        <v>1124</v>
      </c>
      <c r="B17" s="26" t="s">
        <v>16</v>
      </c>
      <c r="C17" s="10">
        <v>182</v>
      </c>
      <c r="D17" s="10">
        <v>0</v>
      </c>
      <c r="E17" s="10">
        <v>0</v>
      </c>
      <c r="F17" s="10">
        <f t="shared" si="0"/>
        <v>182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14952</v>
      </c>
      <c r="D18" s="10">
        <v>0</v>
      </c>
      <c r="E18" s="10">
        <v>0</v>
      </c>
      <c r="F18" s="10">
        <f t="shared" si="0"/>
        <v>14952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57610.07</v>
      </c>
      <c r="D20" s="10">
        <v>10916581.460000001</v>
      </c>
      <c r="E20" s="10">
        <v>10823273.460000001</v>
      </c>
      <c r="F20" s="10">
        <f t="shared" si="0"/>
        <v>150918.0700000003</v>
      </c>
      <c r="G20" s="11">
        <f t="shared" si="1"/>
        <v>93308.000000000291</v>
      </c>
    </row>
    <row r="21" spans="1:7" x14ac:dyDescent="0.2">
      <c r="A21" s="5">
        <v>1130</v>
      </c>
      <c r="B21" s="27" t="s">
        <v>19</v>
      </c>
      <c r="C21" s="7">
        <f>SUM(C22:C26)</f>
        <v>162763.99000000002</v>
      </c>
      <c r="D21" s="7">
        <f>SUM(D22:D26)</f>
        <v>558843.65</v>
      </c>
      <c r="E21" s="7">
        <f>SUM(E22:E26)</f>
        <v>707449.85</v>
      </c>
      <c r="F21" s="7">
        <f t="shared" si="0"/>
        <v>14157.790000000037</v>
      </c>
      <c r="G21" s="8">
        <f t="shared" si="1"/>
        <v>-148606.19999999998</v>
      </c>
    </row>
    <row r="22" spans="1:7" x14ac:dyDescent="0.2">
      <c r="A22" s="9">
        <v>1131</v>
      </c>
      <c r="B22" s="26" t="s">
        <v>20</v>
      </c>
      <c r="C22" s="10">
        <v>156446.17000000001</v>
      </c>
      <c r="D22" s="10">
        <v>491583.65</v>
      </c>
      <c r="E22" s="10">
        <v>640189.85</v>
      </c>
      <c r="F22" s="10">
        <f t="shared" si="0"/>
        <v>7839.9700000000885</v>
      </c>
      <c r="G22" s="11">
        <f t="shared" si="1"/>
        <v>-148606.19999999992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66960</v>
      </c>
      <c r="E23" s="10">
        <v>66960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6317.82</v>
      </c>
      <c r="D24" s="10">
        <v>300</v>
      </c>
      <c r="E24" s="10">
        <v>300</v>
      </c>
      <c r="F24" s="10">
        <f t="shared" si="0"/>
        <v>6317.82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150442.28</v>
      </c>
      <c r="D27" s="7">
        <f>SUM(D28:D32)</f>
        <v>0</v>
      </c>
      <c r="E27" s="7">
        <f>SUM(E28:E32)</f>
        <v>0</v>
      </c>
      <c r="F27" s="7">
        <f t="shared" si="0"/>
        <v>150442.28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150442.28</v>
      </c>
      <c r="D28" s="13">
        <v>0</v>
      </c>
      <c r="E28" s="13">
        <v>0</v>
      </c>
      <c r="F28" s="13">
        <f t="shared" si="0"/>
        <v>150442.28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323855.88</v>
      </c>
      <c r="D33" s="7">
        <f>SUM(D34)</f>
        <v>0</v>
      </c>
      <c r="E33" s="7">
        <f>SUM(E34)</f>
        <v>0</v>
      </c>
      <c r="F33" s="7">
        <f t="shared" si="0"/>
        <v>323855.88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323855.88</v>
      </c>
      <c r="D34" s="13">
        <v>0</v>
      </c>
      <c r="E34" s="13">
        <v>0</v>
      </c>
      <c r="F34" s="13">
        <f t="shared" si="0"/>
        <v>323855.88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21063290.299999997</v>
      </c>
      <c r="D43" s="7">
        <f>SUM(D44+D49+D55+D63+D72+D78+D84+D91+D97)</f>
        <v>517339.11</v>
      </c>
      <c r="E43" s="7">
        <f>SUM(E44+E49+E55+E63+E72+E78+E84+E91+E97)</f>
        <v>0</v>
      </c>
      <c r="F43" s="7">
        <f t="shared" si="0"/>
        <v>21580629.409999996</v>
      </c>
      <c r="G43" s="8">
        <f t="shared" si="1"/>
        <v>517339.1099999994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14741788.969999999</v>
      </c>
      <c r="D55" s="14">
        <f>SUM(D56:D62)</f>
        <v>0</v>
      </c>
      <c r="E55" s="14">
        <f>SUM(E56:E62)</f>
        <v>0</v>
      </c>
      <c r="F55" s="14">
        <f t="shared" si="0"/>
        <v>14741788.969999999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13634437.189999999</v>
      </c>
      <c r="D58" s="10">
        <v>0</v>
      </c>
      <c r="E58" s="10">
        <v>0</v>
      </c>
      <c r="F58" s="10">
        <f t="shared" si="0"/>
        <v>13634437.189999999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1107351.78</v>
      </c>
      <c r="D61" s="10">
        <v>0</v>
      </c>
      <c r="E61" s="10">
        <v>0</v>
      </c>
      <c r="F61" s="10">
        <f t="shared" si="0"/>
        <v>1107351.78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7437095.5800000001</v>
      </c>
      <c r="D63" s="7">
        <f>SUM(D64:D71)</f>
        <v>517339.11</v>
      </c>
      <c r="E63" s="7">
        <f>SUM(E64:E71)</f>
        <v>0</v>
      </c>
      <c r="F63" s="7">
        <f t="shared" si="0"/>
        <v>7954434.6900000004</v>
      </c>
      <c r="G63" s="8">
        <f t="shared" si="1"/>
        <v>517339.11000000034</v>
      </c>
    </row>
    <row r="64" spans="1:7" x14ac:dyDescent="0.2">
      <c r="A64" s="9">
        <v>1241</v>
      </c>
      <c r="B64" s="26" t="s">
        <v>59</v>
      </c>
      <c r="C64" s="10">
        <v>2747788.95</v>
      </c>
      <c r="D64" s="10">
        <v>26218.81</v>
      </c>
      <c r="E64" s="10">
        <v>0</v>
      </c>
      <c r="F64" s="10">
        <f t="shared" si="0"/>
        <v>2774007.7600000002</v>
      </c>
      <c r="G64" s="11">
        <f t="shared" si="1"/>
        <v>26218.810000000056</v>
      </c>
    </row>
    <row r="65" spans="1:7" x14ac:dyDescent="0.2">
      <c r="A65" s="9">
        <v>1242</v>
      </c>
      <c r="B65" s="26" t="s">
        <v>60</v>
      </c>
      <c r="C65" s="10">
        <v>475427.8</v>
      </c>
      <c r="D65" s="10">
        <v>0</v>
      </c>
      <c r="E65" s="10">
        <v>0</v>
      </c>
      <c r="F65" s="10">
        <f t="shared" si="0"/>
        <v>475427.8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270366.5</v>
      </c>
      <c r="D66" s="10">
        <v>0</v>
      </c>
      <c r="E66" s="10">
        <v>0</v>
      </c>
      <c r="F66" s="10">
        <f t="shared" si="0"/>
        <v>270366.5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3796618</v>
      </c>
      <c r="D67" s="10">
        <v>486249.8</v>
      </c>
      <c r="E67" s="10">
        <v>0</v>
      </c>
      <c r="F67" s="10">
        <f t="shared" si="0"/>
        <v>4282867.8</v>
      </c>
      <c r="G67" s="11">
        <f t="shared" si="1"/>
        <v>486249.79999999981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146894.32999999999</v>
      </c>
      <c r="D69" s="10">
        <v>4870.5</v>
      </c>
      <c r="E69" s="10">
        <v>0</v>
      </c>
      <c r="F69" s="10">
        <f t="shared" si="2"/>
        <v>151764.82999999999</v>
      </c>
      <c r="G69" s="11">
        <f t="shared" si="3"/>
        <v>4870.5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9256.7999999999993</v>
      </c>
      <c r="D72" s="7">
        <f>SUM(D73:D77)</f>
        <v>0</v>
      </c>
      <c r="E72" s="7">
        <f>SUM(E73:E77)</f>
        <v>0</v>
      </c>
      <c r="F72" s="7">
        <f t="shared" si="2"/>
        <v>9256.7999999999993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9256.7999999999993</v>
      </c>
      <c r="D73" s="10">
        <v>0</v>
      </c>
      <c r="E73" s="10">
        <v>0</v>
      </c>
      <c r="F73" s="10">
        <f t="shared" si="2"/>
        <v>9256.7999999999993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-1124851.05</v>
      </c>
      <c r="D78" s="7">
        <f>SUM(D79:D83)</f>
        <v>0</v>
      </c>
      <c r="E78" s="7">
        <f>SUM(E79:E83)</f>
        <v>0</v>
      </c>
      <c r="F78" s="7">
        <f t="shared" si="2"/>
        <v>-1124851.05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-148750</v>
      </c>
      <c r="D79" s="13">
        <v>0</v>
      </c>
      <c r="E79" s="13">
        <v>0</v>
      </c>
      <c r="F79" s="13">
        <f t="shared" si="2"/>
        <v>-148750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-189034.77</v>
      </c>
      <c r="D80" s="13">
        <v>0</v>
      </c>
      <c r="E80" s="13">
        <v>0</v>
      </c>
      <c r="F80" s="13">
        <f t="shared" si="2"/>
        <v>-189034.77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-787066.28</v>
      </c>
      <c r="D81" s="13">
        <v>0</v>
      </c>
      <c r="E81" s="13">
        <v>0</v>
      </c>
      <c r="F81" s="13">
        <f t="shared" si="2"/>
        <v>-787066.28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2014-02-09T04:04:15Z</dcterms:created>
  <dcterms:modified xsi:type="dcterms:W3CDTF">2017-07-13T19:11:17Z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