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75" yWindow="30" windowWidth="24075" windowHeight="6630"/>
  </bookViews>
  <sheets>
    <sheet name="EAA" sheetId="1" r:id="rId1"/>
    <sheet name="Instructivo_EAA" sheetId="3" r:id="rId2"/>
  </sheets>
  <definedNames>
    <definedName name="_xlnm._FilterDatabase" localSheetId="0" hidden="1">EAA!$A$2:$G$100</definedName>
    <definedName name="_xlnm.Print_Area" localSheetId="0">EAA!$A$1:$H$108</definedName>
  </definedNames>
  <calcPr calcId="145621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E97" i="1"/>
  <c r="D97" i="1"/>
  <c r="C97" i="1"/>
  <c r="F97" i="1" s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E91" i="1"/>
  <c r="D91" i="1"/>
  <c r="F91" i="1" s="1"/>
  <c r="G91" i="1" s="1"/>
  <c r="C91" i="1"/>
  <c r="G90" i="1"/>
  <c r="F90" i="1"/>
  <c r="G89" i="1"/>
  <c r="F89" i="1"/>
  <c r="G88" i="1"/>
  <c r="F88" i="1"/>
  <c r="G87" i="1"/>
  <c r="F87" i="1"/>
  <c r="G86" i="1"/>
  <c r="F86" i="1"/>
  <c r="G85" i="1"/>
  <c r="F85" i="1"/>
  <c r="E84" i="1"/>
  <c r="D84" i="1"/>
  <c r="C84" i="1"/>
  <c r="F84" i="1" s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E78" i="1"/>
  <c r="D78" i="1"/>
  <c r="F78" i="1" s="1"/>
  <c r="G78" i="1" s="1"/>
  <c r="C78" i="1"/>
  <c r="G77" i="1"/>
  <c r="F77" i="1"/>
  <c r="G76" i="1"/>
  <c r="F76" i="1"/>
  <c r="G75" i="1"/>
  <c r="F75" i="1"/>
  <c r="G74" i="1"/>
  <c r="F74" i="1"/>
  <c r="G73" i="1"/>
  <c r="F73" i="1"/>
  <c r="E72" i="1"/>
  <c r="D72" i="1"/>
  <c r="C72" i="1"/>
  <c r="F72" i="1" s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E63" i="1"/>
  <c r="D63" i="1"/>
  <c r="F63" i="1" s="1"/>
  <c r="G63" i="1" s="1"/>
  <c r="C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E55" i="1"/>
  <c r="D55" i="1"/>
  <c r="C55" i="1"/>
  <c r="F55" i="1" s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E49" i="1"/>
  <c r="D49" i="1"/>
  <c r="F49" i="1" s="1"/>
  <c r="G49" i="1" s="1"/>
  <c r="C49" i="1"/>
  <c r="G48" i="1"/>
  <c r="F48" i="1"/>
  <c r="G47" i="1"/>
  <c r="F47" i="1"/>
  <c r="G46" i="1"/>
  <c r="F46" i="1"/>
  <c r="G45" i="1"/>
  <c r="F45" i="1"/>
  <c r="E44" i="1"/>
  <c r="E43" i="1" s="1"/>
  <c r="D44" i="1"/>
  <c r="C44" i="1"/>
  <c r="F44" i="1" s="1"/>
  <c r="G44" i="1" s="1"/>
  <c r="D43" i="1"/>
  <c r="G42" i="1"/>
  <c r="F42" i="1"/>
  <c r="G41" i="1"/>
  <c r="F41" i="1"/>
  <c r="G40" i="1"/>
  <c r="F40" i="1"/>
  <c r="G39" i="1"/>
  <c r="F39" i="1"/>
  <c r="E38" i="1"/>
  <c r="D38" i="1"/>
  <c r="C38" i="1"/>
  <c r="F38" i="1" s="1"/>
  <c r="G38" i="1" s="1"/>
  <c r="F37" i="1"/>
  <c r="G37" i="1" s="1"/>
  <c r="F36" i="1"/>
  <c r="G36" i="1" s="1"/>
  <c r="E35" i="1"/>
  <c r="D35" i="1"/>
  <c r="F35" i="1" s="1"/>
  <c r="G35" i="1" s="1"/>
  <c r="C35" i="1"/>
  <c r="G34" i="1"/>
  <c r="F34" i="1"/>
  <c r="E33" i="1"/>
  <c r="D33" i="1"/>
  <c r="C33" i="1"/>
  <c r="F33" i="1" s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E27" i="1"/>
  <c r="D27" i="1"/>
  <c r="F27" i="1" s="1"/>
  <c r="G27" i="1" s="1"/>
  <c r="C27" i="1"/>
  <c r="G26" i="1"/>
  <c r="F26" i="1"/>
  <c r="G25" i="1"/>
  <c r="F25" i="1"/>
  <c r="G24" i="1"/>
  <c r="F24" i="1"/>
  <c r="G23" i="1"/>
  <c r="F23" i="1"/>
  <c r="G22" i="1"/>
  <c r="F22" i="1"/>
  <c r="E21" i="1"/>
  <c r="D21" i="1"/>
  <c r="C21" i="1"/>
  <c r="F21" i="1" s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E13" i="1"/>
  <c r="D13" i="1"/>
  <c r="F13" i="1" s="1"/>
  <c r="G13" i="1" s="1"/>
  <c r="C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5" i="1"/>
  <c r="E4" i="1" s="1"/>
  <c r="E3" i="1" s="1"/>
  <c r="D5" i="1"/>
  <c r="C5" i="1"/>
  <c r="F5" i="1" s="1"/>
  <c r="G5" i="1" s="1"/>
  <c r="D4" i="1"/>
  <c r="D3" i="1" s="1"/>
  <c r="C4" i="1" l="1"/>
  <c r="C43" i="1"/>
  <c r="F43" i="1" s="1"/>
  <c r="G43" i="1" s="1"/>
  <c r="F4" i="1" l="1"/>
  <c r="G4" i="1" s="1"/>
  <c r="C3" i="1"/>
  <c r="F3" i="1" s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<sst xmlns="http://schemas.openxmlformats.org/spreadsheetml/2006/main" count="125" uniqueCount="124">
  <si>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</si>
  <si>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</si>
  <si>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</si>
  <si>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</si>
  <si>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</si>
  <si>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</si>
  <si>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</si>
  <si>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</si>
  <si>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</si>
  <si>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</si>
  <si>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</si>
  <si>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</si>
  <si>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</si>
  <si>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</si>
  <si>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</si>
  <si>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</si>
  <si>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</si>
  <si>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</si>
  <si>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</si>
  <si>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</si>
  <si>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</si>
  <si>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</si>
  <si>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</si>
  <si>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</si>
  <si>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</si>
  <si>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</si>
  <si>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</si>
  <si>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</si>
  <si>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</si>
  <si>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</si>
  <si>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</si>
  <si>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</si>
  <si>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</si>
  <si>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</si>
  <si>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</si>
  <si>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</si>
  <si>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</si>
  <si>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</si>
  <si>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</si>
  <si>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</si>
  <si>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</si>
  <si>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</si>
  <si>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</si>
  <si>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</si>
  <si>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</si>
  <si>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</si>
  <si>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</si>
  <si>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</si>
  <si>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</si>
  <si>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</si>
  <si>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</si>
  <si>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</si>
  <si>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</si>
  <si>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</si>
  <si>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</si>
  <si>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</si>
  <si>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</si>
  <si>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</si>
  <si>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</si>
  <si>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</si>
  <si>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</si>
  <si>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</si>
  <si>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</si>
  <si>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</si>
  <si>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</si>
  <si>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</si>
  <si>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</si>
  <si>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</si>
  <si>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</si>
  <si>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</si>
  <si>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</si>
  <si>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</si>
  <si>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</si>
  <si>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</si>
  <si>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</si>
  <si>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</si>
  <si>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</si>
  <si>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</si>
  <si>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</si>
  <si>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</si>
  <si>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</si>
  <si>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</si>
  <si>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</si>
  <si>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</si>
  <si>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</si>
  <si>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</si>
  <si>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</si>
  <si>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</si>
  <si>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</si>
  <si>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</si>
  <si>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</si>
  <si>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</si>
  <si>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</si>
  <si>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</si>
  <si>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</si>
  <si>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</si>
  <si>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</si>
  <si>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</si>
  <si>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</si>
  <si>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</si>
  <si>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</si>
  <si>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</si>
  <si>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</si>
  <si>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</si>
  <si>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</si>
  <si>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</si>
  <si>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</si>
  <si>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</si>
  <si>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</si>
  <si>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</si>
  <si>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</si>
  <si>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</si>
  <si>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</si>
  <si>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</si>
  <si>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</si>
  <si>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</si>
  <si>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</si>
  <si>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</si>
  <si>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</si>
  <si>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</si>
  <si>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</si>
  <si>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INSTITUTO MUNICIPAL DE PLANEACIÓN DEL MUNICIPIO DE SAN MIGUEL DE ALLENDE, GTO.
ESTADO ANALÍTICO DEL ACTIVO
DEL 1 DE ENERO AL 30 DE JUNIO DE 2017</t>
  </si>
  <si>
    <t>Francisco Fabián Trujillo Godínez
Director General</t>
  </si>
  <si>
    <t>Jessica Salgado Téllez
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</si>
</sst>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Normal="100" zoomScaleSheetLayoutView="100" workbookViewId="0">
      <pane ySplit="2" topLeftCell="A3" activePane="bottomLeft" state="frozen"/>
      <selection pane="bottomLeft" activeCell="C14" sqref="C1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  <col min="8" max="8" width="2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264901.16000000003</v>
      </c>
      <c r="D3" s="3">
        <f>SUM(D4+D43)</f>
        <v>967071.71</v>
      </c>
      <c r="E3" s="3">
        <f>SUM(E4+E43)</f>
        <v>968769.35000000009</v>
      </c>
      <c r="F3" s="3">
        <f>C3+D3-E3</f>
        <v>263203.52</v>
      </c>
      <c r="G3" s="4">
        <f>F3-C3</f>
        <v>-1697.640000000014</v>
      </c>
    </row>
    <row r="4" spans="1:7" x14ac:dyDescent="0.2">
      <c r="A4" s="5">
        <v>1100</v>
      </c>
      <c r="B4" s="6" t="s">
        <v>4</v>
      </c>
      <c r="C4" s="7">
        <f>SUM(C5+C13+C21+C27+C33+C35+C38)</f>
        <v>188959.66</v>
      </c>
      <c r="D4" s="7">
        <f>SUM(D5+D13+D21+D27+D33+D35+D38)</f>
        <v>961909.82</v>
      </c>
      <c r="E4" s="7">
        <f>SUM(E5+E13+E21+E27+E33+E35+E38)</f>
        <v>968070.06</v>
      </c>
      <c r="F4" s="7">
        <f t="shared" ref="F4:F67" si="0">C4+D4-E4</f>
        <v>182799.41999999993</v>
      </c>
      <c r="G4" s="8">
        <f t="shared" ref="G4:G67" si="1">F4-C4</f>
        <v>-6160.240000000078</v>
      </c>
    </row>
    <row r="5" spans="1:7" x14ac:dyDescent="0.2">
      <c r="A5" s="5">
        <v>1110</v>
      </c>
      <c r="B5" s="6" t="s">
        <v>5</v>
      </c>
      <c r="C5" s="7">
        <f>SUM(C6:C12)</f>
        <v>188959.66</v>
      </c>
      <c r="D5" s="7">
        <f>SUM(D6:D12)</f>
        <v>498237.41</v>
      </c>
      <c r="E5" s="7">
        <f>SUM(E6:E12)</f>
        <v>506897.65</v>
      </c>
      <c r="F5" s="7">
        <f t="shared" si="0"/>
        <v>180299.41999999993</v>
      </c>
      <c r="G5" s="8">
        <f t="shared" si="1"/>
        <v>-8660.240000000078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188959.66</v>
      </c>
      <c r="D8" s="10">
        <v>498237.41</v>
      </c>
      <c r="E8" s="10">
        <v>506897.65</v>
      </c>
      <c r="F8" s="10">
        <f t="shared" si="0"/>
        <v>180299.41999999993</v>
      </c>
      <c r="G8" s="11">
        <f t="shared" si="1"/>
        <v>-8660.240000000078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0</v>
      </c>
      <c r="D13" s="7">
        <f>SUM(D14:D20)</f>
        <v>463672.41</v>
      </c>
      <c r="E13" s="7">
        <f>SUM(E14:E20)</f>
        <v>461172.41</v>
      </c>
      <c r="F13" s="7">
        <f t="shared" si="0"/>
        <v>2500</v>
      </c>
      <c r="G13" s="8">
        <f t="shared" si="1"/>
        <v>2500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8667</v>
      </c>
      <c r="E16" s="10">
        <v>8667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5000</v>
      </c>
      <c r="E18" s="10">
        <v>2500</v>
      </c>
      <c r="F18" s="10">
        <f t="shared" si="0"/>
        <v>2500</v>
      </c>
      <c r="G18" s="11">
        <f t="shared" si="1"/>
        <v>2500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450005.41</v>
      </c>
      <c r="E20" s="10">
        <v>450005.41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75941.5</v>
      </c>
      <c r="D43" s="7">
        <f>SUM(D44+D49+D55+D63+D72+D78+D84+D91+D97)</f>
        <v>5161.8900000000003</v>
      </c>
      <c r="E43" s="7">
        <f>SUM(E44+E49+E55+E63+E72+E78+E84+E91+E97)</f>
        <v>699.29</v>
      </c>
      <c r="F43" s="7">
        <f t="shared" si="0"/>
        <v>80404.100000000006</v>
      </c>
      <c r="G43" s="8">
        <f t="shared" si="1"/>
        <v>4462.6000000000058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87799.37</v>
      </c>
      <c r="D63" s="7">
        <f>SUM(D64:D71)</f>
        <v>5057</v>
      </c>
      <c r="E63" s="7">
        <f>SUM(E64:E71)</f>
        <v>699.29</v>
      </c>
      <c r="F63" s="7">
        <f t="shared" si="0"/>
        <v>92157.08</v>
      </c>
      <c r="G63" s="8">
        <f t="shared" si="1"/>
        <v>4357.7100000000064</v>
      </c>
    </row>
    <row r="64" spans="1:7" x14ac:dyDescent="0.2">
      <c r="A64" s="9">
        <v>1241</v>
      </c>
      <c r="B64" s="26" t="s">
        <v>59</v>
      </c>
      <c r="C64" s="10">
        <v>87799.37</v>
      </c>
      <c r="D64" s="10">
        <v>5057</v>
      </c>
      <c r="E64" s="10">
        <v>699.29</v>
      </c>
      <c r="F64" s="10">
        <f t="shared" si="0"/>
        <v>92157.08</v>
      </c>
      <c r="G64" s="11">
        <f t="shared" si="1"/>
        <v>4357.7100000000064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0">
        <f t="shared" si="0"/>
        <v>0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-11857.87</v>
      </c>
      <c r="D78" s="7">
        <f>SUM(D79:D83)</f>
        <v>104.89</v>
      </c>
      <c r="E78" s="7">
        <f>SUM(E79:E83)</f>
        <v>0</v>
      </c>
      <c r="F78" s="7">
        <f t="shared" si="2"/>
        <v>-11752.980000000001</v>
      </c>
      <c r="G78" s="8">
        <f t="shared" si="3"/>
        <v>104.88999999999942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-11857.87</v>
      </c>
      <c r="D81" s="13">
        <v>104.89</v>
      </c>
      <c r="E81" s="13">
        <v>0</v>
      </c>
      <c r="F81" s="13">
        <f t="shared" si="2"/>
        <v>-11752.980000000001</v>
      </c>
      <c r="G81" s="12">
        <f t="shared" si="3"/>
        <v>104.88999999999942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EAA</vt:lpstr>
      <vt:lpstr>Instructivo_EAA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2014-02-09T04:04:15Z</dcterms:created>
  <dcterms:modified xsi:type="dcterms:W3CDTF">2017-07-20T19:11:21Z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