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60" yWindow="-135" windowWidth="24060" windowHeight="5175" activeTab="4"/>
  </bookViews>
  <sheets>
    <sheet name="EAI" sheetId="1" r:id="rId1"/>
    <sheet name="Instructivo_EAI" sheetId="6" state="hidden" r:id="rId2"/>
    <sheet name="CRI" sheetId="4" r:id="rId3"/>
    <sheet name="Instructivo_CRI" sheetId="7" state="hidden" r:id="rId4"/>
    <sheet name="CFF" sheetId="3" r:id="rId5"/>
    <sheet name="Instructivo_CFF" sheetId="8" state="hidden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  <definedName name="_xlnm.Print_Area" localSheetId="4">CFF!$A$1:$J$29</definedName>
    <definedName name="_xlnm.Print_Area" localSheetId="2">CRI!$A$1:$J$25</definedName>
  </definedNames>
  <calcPr calcId="145621"/>
</workbook>
</file>

<file path=xl/calcChain.xml><?xml version="1.0" encoding="utf-8"?>
<calcChain xmlns="http://schemas.openxmlformats.org/spreadsheetml/2006/main">
  <c r="I21" i="3" l="1"/>
  <c r="I20" i="3" s="1"/>
  <c r="H21" i="3"/>
  <c r="E21" i="3"/>
  <c r="E20" i="3" s="1"/>
  <c r="H20" i="3"/>
  <c r="G20" i="3"/>
  <c r="F20" i="3"/>
  <c r="D20" i="3"/>
  <c r="C20" i="3"/>
  <c r="I19" i="3"/>
  <c r="H19" i="3"/>
  <c r="E19" i="3"/>
  <c r="H18" i="3"/>
  <c r="I18" i="3" s="1"/>
  <c r="E18" i="3"/>
  <c r="I17" i="3"/>
  <c r="I16" i="3" s="1"/>
  <c r="H17" i="3"/>
  <c r="E17" i="3"/>
  <c r="E16" i="3" s="1"/>
  <c r="H16" i="3"/>
  <c r="G16" i="3"/>
  <c r="F16" i="3"/>
  <c r="D16" i="3"/>
  <c r="C16" i="3"/>
  <c r="I15" i="3"/>
  <c r="H15" i="3"/>
  <c r="E15" i="3"/>
  <c r="H14" i="3"/>
  <c r="I14" i="3" s="1"/>
  <c r="E14" i="3"/>
  <c r="I13" i="3"/>
  <c r="H13" i="3"/>
  <c r="E13" i="3"/>
  <c r="H12" i="3"/>
  <c r="I12" i="3" s="1"/>
  <c r="E12" i="3"/>
  <c r="I11" i="3"/>
  <c r="H11" i="3"/>
  <c r="E11" i="3"/>
  <c r="E4" i="3" s="1"/>
  <c r="E3" i="3" s="1"/>
  <c r="H10" i="3"/>
  <c r="I10" i="3" s="1"/>
  <c r="E10" i="3"/>
  <c r="I9" i="3"/>
  <c r="H9" i="3"/>
  <c r="E9" i="3"/>
  <c r="H8" i="3"/>
  <c r="I8" i="3" s="1"/>
  <c r="E8" i="3"/>
  <c r="I7" i="3"/>
  <c r="H7" i="3"/>
  <c r="E7" i="3"/>
  <c r="H6" i="3"/>
  <c r="I6" i="3" s="1"/>
  <c r="E6" i="3"/>
  <c r="I5" i="3"/>
  <c r="H5" i="3"/>
  <c r="E5" i="3"/>
  <c r="H4" i="3"/>
  <c r="I4" i="3" s="1"/>
  <c r="G4" i="3"/>
  <c r="F4" i="3"/>
  <c r="F3" i="3" s="1"/>
  <c r="D4" i="3"/>
  <c r="D3" i="3" s="1"/>
  <c r="C4" i="3"/>
  <c r="G3" i="3"/>
  <c r="H3" i="3" s="1"/>
  <c r="I3" i="3" s="1"/>
  <c r="C3" i="3"/>
  <c r="H18" i="4"/>
  <c r="E18" i="4"/>
  <c r="H17" i="4"/>
  <c r="E17" i="4"/>
  <c r="H16" i="4"/>
  <c r="I16" i="4" s="1"/>
  <c r="E16" i="4"/>
  <c r="H15" i="4"/>
  <c r="I15" i="4" s="1"/>
  <c r="E15" i="4"/>
  <c r="H14" i="4"/>
  <c r="I14" i="4" s="1"/>
  <c r="E14" i="4"/>
  <c r="I13" i="4"/>
  <c r="H13" i="4"/>
  <c r="E13" i="4"/>
  <c r="H12" i="4"/>
  <c r="I12" i="4" s="1"/>
  <c r="E12" i="4"/>
  <c r="I11" i="4"/>
  <c r="H11" i="4"/>
  <c r="E11" i="4"/>
  <c r="H10" i="4"/>
  <c r="I10" i="4" s="1"/>
  <c r="E10" i="4"/>
  <c r="I9" i="4"/>
  <c r="H9" i="4"/>
  <c r="E9" i="4"/>
  <c r="H8" i="4"/>
  <c r="I8" i="4" s="1"/>
  <c r="E8" i="4"/>
  <c r="I7" i="4"/>
  <c r="H7" i="4"/>
  <c r="E7" i="4"/>
  <c r="H6" i="4"/>
  <c r="I6" i="4" s="1"/>
  <c r="E6" i="4"/>
  <c r="I5" i="4"/>
  <c r="H5" i="4"/>
  <c r="E5" i="4"/>
  <c r="H4" i="4"/>
  <c r="I4" i="4" s="1"/>
  <c r="E4" i="4"/>
  <c r="G3" i="4"/>
  <c r="H3" i="4" s="1"/>
  <c r="I3" i="4" s="1"/>
  <c r="F3" i="4"/>
  <c r="E3" i="4"/>
  <c r="D3" i="4"/>
  <c r="C3" i="4"/>
</calcChain>
</file>

<file path=xl/sharedStrings.xml><?xml version="1.0" encoding="utf-8"?>
<sst xmlns="http://schemas.openxmlformats.org/spreadsheetml/2006/main" count="144" uniqueCount="69">
  <si>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</si>
  <si>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</si>
  <si>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</si>
  <si>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</si>
  <si>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</si>
  <si>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</si>
  <si>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</si>
  <si>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</si>
  <si>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</si>
  <si>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</si>
  <si>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</si>
  <si>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</si>
  <si>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</si>
  <si>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</si>
  <si>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</si>
  <si>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</si>
  <si>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</si>
  <si>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</si>
  <si>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</si>
  <si>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</si>
  <si>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</si>
  <si>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</si>
  <si>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</si>
  <si>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</si>
  <si>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</si>
  <si>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</si>
  <si>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</si>
  <si>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</si>
  <si>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</si>
  <si>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</si>
  <si>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</si>
  <si>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</si>
  <si>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</si>
  <si>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</si>
  <si>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</si>
  <si>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</si>
  <si>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</si>
  <si>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</si>
  <si>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</si>
  <si>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</si>
  <si>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</si>
  <si>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</si>
  <si>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</si>
  <si>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</si>
  <si>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</si>
  <si>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</si>
  <si>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</si>
  <si>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</si>
  <si>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</si>
  <si>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</si>
  <si>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</si>
  <si>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</si>
  <si>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INSTITUTO MUNICPAL DE PLANEACIÓN DEL MUNICPIO DE SAN MIGUEL DE ALLENDE, GTO.
ESTADO ANALÍTICO DE INGRESOS 
DEL 1 DE ENERO AL 30 DE JUNIO DE 2017</t>
  </si>
  <si>
    <t>RECURSOS FISCALES</t>
  </si>
  <si>
    <t>1.1.6</t>
  </si>
  <si>
    <t xml:space="preserve"> Ventas de bienes y servicios</t>
  </si>
  <si>
    <t xml:space="preserve"> Ingresos vtas de bienes y servicio</t>
  </si>
  <si>
    <t>1.1.8</t>
  </si>
  <si>
    <t xml:space="preserve"> Transferencias corrientes</t>
  </si>
  <si>
    <t xml:space="preserve"> Transferencias Internas y Asign a</t>
  </si>
  <si>
    <t>3.2.2</t>
  </si>
  <si>
    <t xml:space="preserve"> Disminucion de pasivos</t>
  </si>
  <si>
    <t xml:space="preserve"> Remanentes</t>
  </si>
  <si>
    <t>INGRESOS PROPIOS</t>
  </si>
  <si>
    <t>INSTITUTO MUNICIPAL DE PLANEACIÓN DEL MUNICPIO DE SAN MIGUEL DE ALLENDE, GTO.
ESTADO ANALÍTICO DE INGRESOS POR FUENTE DE FINANCIAMIENTO
DEL 1 DE ENERO AL 30 DE JUNIO DE 2017</t>
  </si>
  <si>
    <t>Francisco Fabián Trujillo Godínez
Director General</t>
  </si>
  <si>
    <t>Jessica Salgado Téllez
Auxiliar Contable</t>
  </si>
  <si>
    <t>INSTITUTO MUNICIPAL DE PLANEACIÓN DEL MUNICPIO DE SAN MIGUEL DE ALLENDE, GTO.
ESTADO ANALÍTICO DE INGRESOS POR RUBRO
DEL 1 DE ENERO AL 30 DE JUNIO DE 2017</t>
  </si>
  <si>
    <t>Francisco Fabían Trujillo Godínez
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</si>
</sst>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118" zoomScaleNormal="100" zoomScaleSheetLayoutView="118" workbookViewId="0">
      <pane ySplit="2" topLeftCell="A3" activePane="bottomLeft" state="frozen"/>
      <selection activeCell="H25" sqref="H25"/>
      <selection pane="bottomLeft" activeCell="F9" sqref="F9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1" t="s">
        <v>52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" customFormat="1" ht="24.95" customHeight="1" x14ac:dyDescent="0.2">
      <c r="A2" s="29" t="s">
        <v>3</v>
      </c>
      <c r="B2" s="29" t="s">
        <v>2</v>
      </c>
      <c r="C2" s="29" t="s">
        <v>1</v>
      </c>
      <c r="D2" s="29" t="s">
        <v>0</v>
      </c>
      <c r="E2" s="30" t="s">
        <v>5</v>
      </c>
      <c r="F2" s="30" t="s">
        <v>27</v>
      </c>
      <c r="G2" s="30" t="s">
        <v>6</v>
      </c>
      <c r="H2" s="30" t="s">
        <v>7</v>
      </c>
      <c r="I2" s="30" t="s">
        <v>9</v>
      </c>
      <c r="J2" s="30" t="s">
        <v>10</v>
      </c>
      <c r="K2" s="30" t="s">
        <v>8</v>
      </c>
    </row>
    <row r="3" spans="1:11" s="3" customFormat="1" x14ac:dyDescent="0.2">
      <c r="A3" s="11">
        <v>90001</v>
      </c>
      <c r="B3" s="10"/>
      <c r="C3" s="10"/>
      <c r="D3" s="16" t="s">
        <v>4</v>
      </c>
      <c r="E3" s="5">
        <v>1256914.05</v>
      </c>
      <c r="F3" s="5">
        <v>0</v>
      </c>
      <c r="G3" s="5">
        <v>1256914.05</v>
      </c>
      <c r="H3" s="5">
        <v>456727.82</v>
      </c>
      <c r="I3" s="5">
        <v>456727.82</v>
      </c>
      <c r="J3" s="5">
        <v>-800186.23</v>
      </c>
      <c r="K3" s="14">
        <v>0</v>
      </c>
    </row>
    <row r="4" spans="1:11" x14ac:dyDescent="0.2">
      <c r="A4" s="60">
        <v>1</v>
      </c>
      <c r="B4" s="60"/>
      <c r="C4" s="60"/>
      <c r="D4" s="7" t="s">
        <v>53</v>
      </c>
      <c r="E4" s="4">
        <v>1190121.05</v>
      </c>
      <c r="F4" s="4">
        <v>0</v>
      </c>
      <c r="G4" s="4">
        <v>1190121.05</v>
      </c>
      <c r="H4" s="4">
        <v>450320.37</v>
      </c>
      <c r="I4" s="4">
        <v>450320.37</v>
      </c>
      <c r="J4" s="4">
        <v>-739800.68</v>
      </c>
      <c r="K4" s="15">
        <v>0</v>
      </c>
    </row>
    <row r="5" spans="1:11" x14ac:dyDescent="0.2">
      <c r="A5" s="60">
        <v>1</v>
      </c>
      <c r="B5" s="60" t="s">
        <v>54</v>
      </c>
      <c r="C5" s="60"/>
      <c r="D5" s="61" t="s">
        <v>55</v>
      </c>
      <c r="E5" s="4">
        <v>0</v>
      </c>
      <c r="F5" s="4">
        <v>0</v>
      </c>
      <c r="G5" s="4">
        <v>0</v>
      </c>
      <c r="H5" s="4">
        <v>314.95999999999998</v>
      </c>
      <c r="I5" s="4">
        <v>314.95999999999998</v>
      </c>
      <c r="J5" s="4">
        <v>314.95999999999998</v>
      </c>
      <c r="K5" s="15">
        <v>314.95999999999998</v>
      </c>
    </row>
    <row r="6" spans="1:11" x14ac:dyDescent="0.2">
      <c r="A6" s="60">
        <v>1</v>
      </c>
      <c r="B6" s="60" t="s">
        <v>54</v>
      </c>
      <c r="C6" s="60">
        <v>71</v>
      </c>
      <c r="D6" s="61" t="s">
        <v>56</v>
      </c>
      <c r="E6" s="4">
        <v>0</v>
      </c>
      <c r="F6" s="4">
        <v>0</v>
      </c>
      <c r="G6" s="4">
        <v>0</v>
      </c>
      <c r="H6" s="4">
        <v>314.95999999999998</v>
      </c>
      <c r="I6" s="4">
        <v>314.95999999999998</v>
      </c>
      <c r="J6" s="4">
        <v>314.95999999999998</v>
      </c>
      <c r="K6" s="15">
        <v>314.95999999999998</v>
      </c>
    </row>
    <row r="7" spans="1:11" x14ac:dyDescent="0.2">
      <c r="A7" s="60">
        <v>1</v>
      </c>
      <c r="B7" s="60" t="s">
        <v>57</v>
      </c>
      <c r="C7" s="60"/>
      <c r="D7" s="12" t="s">
        <v>58</v>
      </c>
      <c r="E7" s="4">
        <v>1025056.87</v>
      </c>
      <c r="F7" s="4">
        <v>0</v>
      </c>
      <c r="G7" s="4">
        <v>1025056.87</v>
      </c>
      <c r="H7" s="4">
        <v>450005.41</v>
      </c>
      <c r="I7" s="4">
        <v>450005.41</v>
      </c>
      <c r="J7" s="4">
        <v>-575051.46</v>
      </c>
      <c r="K7" s="15">
        <v>0</v>
      </c>
    </row>
    <row r="8" spans="1:11" x14ac:dyDescent="0.2">
      <c r="A8" s="60">
        <v>1</v>
      </c>
      <c r="B8" s="60" t="s">
        <v>57</v>
      </c>
      <c r="C8" s="60">
        <v>91</v>
      </c>
      <c r="D8" s="12" t="s">
        <v>59</v>
      </c>
      <c r="E8" s="4">
        <v>1025056.87</v>
      </c>
      <c r="F8" s="4">
        <v>0</v>
      </c>
      <c r="G8" s="4">
        <v>1025056.87</v>
      </c>
      <c r="H8" s="4">
        <v>450005.41</v>
      </c>
      <c r="I8" s="4">
        <v>450005.41</v>
      </c>
      <c r="J8" s="4">
        <v>-575051.46</v>
      </c>
      <c r="K8" s="15">
        <v>0</v>
      </c>
    </row>
    <row r="9" spans="1:11" x14ac:dyDescent="0.2">
      <c r="A9" s="62">
        <v>1</v>
      </c>
      <c r="B9" s="62" t="s">
        <v>60</v>
      </c>
      <c r="C9" s="62"/>
      <c r="D9" s="8" t="s">
        <v>61</v>
      </c>
      <c r="E9" s="4">
        <v>165064.18</v>
      </c>
      <c r="F9" s="4">
        <v>0</v>
      </c>
      <c r="G9" s="4">
        <v>165064.18</v>
      </c>
      <c r="H9" s="4">
        <v>0</v>
      </c>
      <c r="I9" s="4">
        <v>0</v>
      </c>
      <c r="J9" s="4">
        <v>-165064.18</v>
      </c>
      <c r="K9" s="15">
        <v>0</v>
      </c>
    </row>
    <row r="10" spans="1:11" x14ac:dyDescent="0.2">
      <c r="A10" s="62">
        <v>1</v>
      </c>
      <c r="B10" s="62" t="s">
        <v>60</v>
      </c>
      <c r="C10" s="62">
        <v>3</v>
      </c>
      <c r="D10" s="8" t="s">
        <v>62</v>
      </c>
      <c r="E10" s="4">
        <v>165064.18</v>
      </c>
      <c r="F10" s="4">
        <v>0</v>
      </c>
      <c r="G10" s="4">
        <v>165064.18</v>
      </c>
      <c r="H10" s="4">
        <v>0</v>
      </c>
      <c r="I10" s="4">
        <v>0</v>
      </c>
      <c r="J10" s="4">
        <v>-165064.18</v>
      </c>
      <c r="K10" s="15">
        <v>0</v>
      </c>
    </row>
    <row r="11" spans="1:11" x14ac:dyDescent="0.2">
      <c r="A11" s="62">
        <v>4</v>
      </c>
      <c r="B11" s="62"/>
      <c r="C11" s="62"/>
      <c r="D11" s="8" t="s">
        <v>63</v>
      </c>
      <c r="E11" s="4">
        <v>66793</v>
      </c>
      <c r="F11" s="4">
        <v>0</v>
      </c>
      <c r="G11" s="4">
        <v>66793</v>
      </c>
      <c r="H11" s="4">
        <v>6407.45</v>
      </c>
      <c r="I11" s="4">
        <v>6407.45</v>
      </c>
      <c r="J11" s="4">
        <v>-60385.55</v>
      </c>
      <c r="K11" s="15">
        <v>0</v>
      </c>
    </row>
    <row r="12" spans="1:11" x14ac:dyDescent="0.2">
      <c r="A12" s="62">
        <v>4</v>
      </c>
      <c r="B12" s="62" t="s">
        <v>54</v>
      </c>
      <c r="C12" s="62"/>
      <c r="D12" s="8" t="s">
        <v>55</v>
      </c>
      <c r="E12" s="4">
        <v>66793</v>
      </c>
      <c r="F12" s="4">
        <v>0</v>
      </c>
      <c r="G12" s="4">
        <v>66793</v>
      </c>
      <c r="H12" s="4">
        <v>6407.45</v>
      </c>
      <c r="I12" s="4">
        <v>6407.45</v>
      </c>
      <c r="J12" s="4">
        <v>-60385.55</v>
      </c>
      <c r="K12" s="15">
        <v>0</v>
      </c>
    </row>
    <row r="13" spans="1:11" x14ac:dyDescent="0.2">
      <c r="A13" s="62">
        <v>4</v>
      </c>
      <c r="B13" s="62" t="s">
        <v>54</v>
      </c>
      <c r="C13" s="62">
        <v>71</v>
      </c>
      <c r="D13" s="8" t="s">
        <v>56</v>
      </c>
      <c r="E13" s="4">
        <v>66793</v>
      </c>
      <c r="F13" s="4">
        <v>0</v>
      </c>
      <c r="G13" s="4">
        <v>66793</v>
      </c>
      <c r="H13" s="4">
        <v>6407.45</v>
      </c>
      <c r="I13" s="4">
        <v>6407.45</v>
      </c>
      <c r="J13" s="4">
        <v>-60385.55</v>
      </c>
      <c r="K13" s="15">
        <v>0</v>
      </c>
    </row>
    <row r="14" spans="1:11" x14ac:dyDescent="0.2">
      <c r="A14" s="60"/>
      <c r="B14" s="60"/>
      <c r="C14" s="12"/>
      <c r="D14" s="60"/>
      <c r="K14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9" customWidth="1"/>
    <col min="2" max="16384" width="12" style="20"/>
  </cols>
  <sheetData>
    <row r="1" spans="1:1" x14ac:dyDescent="0.2">
      <c r="A1" s="55" t="s">
        <v>28</v>
      </c>
    </row>
    <row r="2" spans="1:1" ht="22.5" x14ac:dyDescent="0.2">
      <c r="A2" s="56" t="s">
        <v>49</v>
      </c>
    </row>
    <row r="3" spans="1:1" ht="11.25" customHeight="1" x14ac:dyDescent="0.2">
      <c r="A3" s="56" t="s">
        <v>50</v>
      </c>
    </row>
    <row r="4" spans="1:1" ht="11.25" customHeight="1" x14ac:dyDescent="0.2">
      <c r="A4" s="56" t="s">
        <v>51</v>
      </c>
    </row>
    <row r="5" spans="1:1" ht="11.25" customHeight="1" x14ac:dyDescent="0.2">
      <c r="A5" s="57" t="s">
        <v>38</v>
      </c>
    </row>
    <row r="6" spans="1:1" ht="22.5" x14ac:dyDescent="0.2">
      <c r="A6" s="57" t="s">
        <v>39</v>
      </c>
    </row>
    <row r="7" spans="1:1" ht="11.25" customHeight="1" x14ac:dyDescent="0.2">
      <c r="A7" s="57" t="s">
        <v>40</v>
      </c>
    </row>
    <row r="8" spans="1:1" ht="22.5" customHeight="1" x14ac:dyDescent="0.2">
      <c r="A8" s="57" t="s">
        <v>41</v>
      </c>
    </row>
    <row r="9" spans="1:1" ht="56.25" customHeight="1" x14ac:dyDescent="0.2">
      <c r="A9" s="57" t="s">
        <v>42</v>
      </c>
    </row>
    <row r="10" spans="1:1" ht="36.75" customHeight="1" x14ac:dyDescent="0.2">
      <c r="A10" s="57" t="s">
        <v>43</v>
      </c>
    </row>
    <row r="11" spans="1:1" ht="11.25" customHeight="1" x14ac:dyDescent="0.2">
      <c r="A11" s="57" t="s">
        <v>44</v>
      </c>
    </row>
    <row r="12" spans="1:1" ht="11.25" customHeight="1" x14ac:dyDescent="0.2">
      <c r="A12" s="57" t="s">
        <v>45</v>
      </c>
    </row>
    <row r="13" spans="1:1" x14ac:dyDescent="0.2">
      <c r="A13" s="57"/>
    </row>
    <row r="14" spans="1:1" x14ac:dyDescent="0.2">
      <c r="A14" s="58" t="s">
        <v>29</v>
      </c>
    </row>
    <row r="15" spans="1:1" x14ac:dyDescent="0.2">
      <c r="A15" s="57" t="s">
        <v>36</v>
      </c>
    </row>
    <row r="16" spans="1:1" x14ac:dyDescent="0.2">
      <c r="A16" s="57"/>
    </row>
    <row r="17" spans="1:1" x14ac:dyDescent="0.2">
      <c r="A17" s="58" t="s">
        <v>31</v>
      </c>
    </row>
    <row r="18" spans="1:1" ht="11.25" customHeight="1" x14ac:dyDescent="0.2">
      <c r="A18" s="57" t="s">
        <v>32</v>
      </c>
    </row>
    <row r="19" spans="1:1" x14ac:dyDescent="0.2">
      <c r="A19" s="57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pane ySplit="2" topLeftCell="A3" activePane="bottomLeft" state="frozen"/>
      <selection pane="bottomLeft" activeCell="C29" sqref="C29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0" width="2.6640625" style="8" customWidth="1"/>
    <col min="11" max="16384" width="12" style="8"/>
  </cols>
  <sheetData>
    <row r="1" spans="1:10" s="13" customFormat="1" ht="60" customHeight="1" x14ac:dyDescent="0.2">
      <c r="A1" s="71" t="s">
        <v>67</v>
      </c>
      <c r="B1" s="72"/>
      <c r="C1" s="72"/>
      <c r="D1" s="72"/>
      <c r="E1" s="72"/>
      <c r="F1" s="72"/>
      <c r="G1" s="72"/>
      <c r="H1" s="72"/>
      <c r="I1" s="73"/>
      <c r="J1" s="12"/>
    </row>
    <row r="2" spans="1:10" s="17" customFormat="1" ht="24.95" customHeight="1" x14ac:dyDescent="0.2">
      <c r="A2" s="29" t="s">
        <v>1</v>
      </c>
      <c r="B2" s="29" t="s">
        <v>0</v>
      </c>
      <c r="C2" s="30" t="s">
        <v>5</v>
      </c>
      <c r="D2" s="30" t="s">
        <v>27</v>
      </c>
      <c r="E2" s="30" t="s">
        <v>6</v>
      </c>
      <c r="F2" s="30" t="s">
        <v>7</v>
      </c>
      <c r="G2" s="30" t="s">
        <v>9</v>
      </c>
      <c r="H2" s="30" t="s">
        <v>10</v>
      </c>
      <c r="I2" s="30" t="s">
        <v>8</v>
      </c>
      <c r="J2" s="6"/>
    </row>
    <row r="3" spans="1:10" s="9" customFormat="1" x14ac:dyDescent="0.2">
      <c r="A3" s="23">
        <v>90001</v>
      </c>
      <c r="B3" s="7" t="s">
        <v>4</v>
      </c>
      <c r="C3" s="63">
        <f>SUM(C4:C8)+C11+SUM(C15:C18)</f>
        <v>1256914.05</v>
      </c>
      <c r="D3" s="63">
        <f>SUM(D4:D8)+D11+SUM(D15:D18)</f>
        <v>0</v>
      </c>
      <c r="E3" s="63">
        <f>SUM(E4:E8)+E11+SUM(E15:E18)</f>
        <v>1256914.05</v>
      </c>
      <c r="F3" s="63">
        <f>SUM(F4:F8)+F11+SUM(F15:F18)</f>
        <v>456727.81999999995</v>
      </c>
      <c r="G3" s="63">
        <f>SUM(G4:G8)+G11+SUM(G15:G18)</f>
        <v>456727.81999999995</v>
      </c>
      <c r="H3" s="63">
        <f>+G3-C3</f>
        <v>-800186.2300000001</v>
      </c>
      <c r="I3" s="64">
        <f>IF(H3&gt;0,H3,0)</f>
        <v>0</v>
      </c>
      <c r="J3" s="8"/>
    </row>
    <row r="4" spans="1:10" s="9" customFormat="1" x14ac:dyDescent="0.2">
      <c r="A4" s="24">
        <v>10</v>
      </c>
      <c r="B4" s="8" t="s">
        <v>11</v>
      </c>
      <c r="C4" s="65">
        <v>0</v>
      </c>
      <c r="D4" s="65">
        <v>0</v>
      </c>
      <c r="E4" s="65">
        <f>D4+C4</f>
        <v>0</v>
      </c>
      <c r="F4" s="65">
        <v>0</v>
      </c>
      <c r="G4" s="65">
        <v>0</v>
      </c>
      <c r="H4" s="65">
        <f t="shared" ref="H4:H15" si="0">+G4-C4</f>
        <v>0</v>
      </c>
      <c r="I4" s="66">
        <f>IF(H4&gt;0,H4,0)</f>
        <v>0</v>
      </c>
      <c r="J4" s="8"/>
    </row>
    <row r="5" spans="1:10" s="9" customFormat="1" x14ac:dyDescent="0.2">
      <c r="A5" s="24">
        <v>20</v>
      </c>
      <c r="B5" s="8" t="s">
        <v>12</v>
      </c>
      <c r="C5" s="65">
        <v>0</v>
      </c>
      <c r="D5" s="65">
        <v>0</v>
      </c>
      <c r="E5" s="65">
        <f t="shared" ref="E5:E15" si="1">D5+C5</f>
        <v>0</v>
      </c>
      <c r="F5" s="65">
        <v>0</v>
      </c>
      <c r="G5" s="65">
        <v>0</v>
      </c>
      <c r="H5" s="65">
        <f t="shared" si="0"/>
        <v>0</v>
      </c>
      <c r="I5" s="66">
        <f t="shared" ref="I5:I15" si="2">IF(H5&gt;0,H5,0)</f>
        <v>0</v>
      </c>
      <c r="J5" s="8"/>
    </row>
    <row r="6" spans="1:10" s="9" customFormat="1" x14ac:dyDescent="0.2">
      <c r="A6" s="24">
        <v>30</v>
      </c>
      <c r="B6" s="8" t="s">
        <v>13</v>
      </c>
      <c r="C6" s="65">
        <v>0</v>
      </c>
      <c r="D6" s="65">
        <v>0</v>
      </c>
      <c r="E6" s="65">
        <f t="shared" si="1"/>
        <v>0</v>
      </c>
      <c r="F6" s="65">
        <v>0</v>
      </c>
      <c r="G6" s="65">
        <v>0</v>
      </c>
      <c r="H6" s="65">
        <f t="shared" si="0"/>
        <v>0</v>
      </c>
      <c r="I6" s="66">
        <f t="shared" si="2"/>
        <v>0</v>
      </c>
      <c r="J6" s="8"/>
    </row>
    <row r="7" spans="1:10" s="9" customFormat="1" x14ac:dyDescent="0.2">
      <c r="A7" s="24">
        <v>40</v>
      </c>
      <c r="B7" s="8" t="s">
        <v>14</v>
      </c>
      <c r="C7" s="65">
        <v>0</v>
      </c>
      <c r="D7" s="65">
        <v>0</v>
      </c>
      <c r="E7" s="65">
        <f t="shared" si="1"/>
        <v>0</v>
      </c>
      <c r="F7" s="65">
        <v>0</v>
      </c>
      <c r="G7" s="65">
        <v>0</v>
      </c>
      <c r="H7" s="65">
        <f t="shared" si="0"/>
        <v>0</v>
      </c>
      <c r="I7" s="66">
        <f t="shared" si="2"/>
        <v>0</v>
      </c>
      <c r="J7" s="8"/>
    </row>
    <row r="8" spans="1:10" s="9" customFormat="1" x14ac:dyDescent="0.2">
      <c r="A8" s="24">
        <v>50</v>
      </c>
      <c r="B8" s="8" t="s">
        <v>15</v>
      </c>
      <c r="C8" s="65">
        <v>0</v>
      </c>
      <c r="D8" s="65">
        <v>0</v>
      </c>
      <c r="E8" s="65">
        <f t="shared" si="1"/>
        <v>0</v>
      </c>
      <c r="F8" s="65">
        <v>0</v>
      </c>
      <c r="G8" s="65">
        <v>0</v>
      </c>
      <c r="H8" s="65">
        <f t="shared" si="0"/>
        <v>0</v>
      </c>
      <c r="I8" s="66">
        <f t="shared" si="2"/>
        <v>0</v>
      </c>
      <c r="J8" s="8"/>
    </row>
    <row r="9" spans="1:10" s="9" customFormat="1" x14ac:dyDescent="0.2">
      <c r="A9" s="24">
        <v>51</v>
      </c>
      <c r="B9" s="25" t="s">
        <v>16</v>
      </c>
      <c r="C9" s="65">
        <v>0</v>
      </c>
      <c r="D9" s="65">
        <v>0</v>
      </c>
      <c r="E9" s="65">
        <f t="shared" si="1"/>
        <v>0</v>
      </c>
      <c r="F9" s="65">
        <v>0</v>
      </c>
      <c r="G9" s="65">
        <v>0</v>
      </c>
      <c r="H9" s="65">
        <f t="shared" si="0"/>
        <v>0</v>
      </c>
      <c r="I9" s="66">
        <f t="shared" si="2"/>
        <v>0</v>
      </c>
      <c r="J9" s="8"/>
    </row>
    <row r="10" spans="1:10" s="9" customFormat="1" x14ac:dyDescent="0.2">
      <c r="A10" s="24">
        <v>52</v>
      </c>
      <c r="B10" s="25" t="s">
        <v>17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f t="shared" si="0"/>
        <v>0</v>
      </c>
      <c r="I10" s="66">
        <f t="shared" si="2"/>
        <v>0</v>
      </c>
      <c r="J10" s="8"/>
    </row>
    <row r="11" spans="1:10" s="9" customFormat="1" x14ac:dyDescent="0.2">
      <c r="A11" s="24">
        <v>60</v>
      </c>
      <c r="B11" s="8" t="s">
        <v>18</v>
      </c>
      <c r="C11" s="65">
        <v>0</v>
      </c>
      <c r="D11" s="65">
        <v>0</v>
      </c>
      <c r="E11" s="65">
        <f t="shared" si="1"/>
        <v>0</v>
      </c>
      <c r="F11" s="65">
        <v>0</v>
      </c>
      <c r="G11" s="65">
        <v>0</v>
      </c>
      <c r="H11" s="65">
        <f t="shared" si="0"/>
        <v>0</v>
      </c>
      <c r="I11" s="66">
        <f t="shared" si="2"/>
        <v>0</v>
      </c>
      <c r="J11" s="8"/>
    </row>
    <row r="12" spans="1:10" s="9" customFormat="1" x14ac:dyDescent="0.2">
      <c r="A12" s="24">
        <v>61</v>
      </c>
      <c r="B12" s="25" t="s">
        <v>16</v>
      </c>
      <c r="C12" s="65">
        <v>0</v>
      </c>
      <c r="D12" s="65">
        <v>0</v>
      </c>
      <c r="E12" s="65">
        <f t="shared" si="1"/>
        <v>0</v>
      </c>
      <c r="F12" s="65">
        <v>0</v>
      </c>
      <c r="G12" s="65">
        <v>0</v>
      </c>
      <c r="H12" s="65">
        <f t="shared" si="0"/>
        <v>0</v>
      </c>
      <c r="I12" s="66">
        <f t="shared" si="2"/>
        <v>0</v>
      </c>
      <c r="J12" s="8"/>
    </row>
    <row r="13" spans="1:10" s="9" customFormat="1" x14ac:dyDescent="0.2">
      <c r="A13" s="24">
        <v>62</v>
      </c>
      <c r="B13" s="25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s="9" customFormat="1" ht="33.75" x14ac:dyDescent="0.2">
      <c r="A14" s="24">
        <v>69</v>
      </c>
      <c r="B14" s="26" t="s">
        <v>46</v>
      </c>
      <c r="C14" s="65">
        <v>0</v>
      </c>
      <c r="D14" s="65">
        <v>0</v>
      </c>
      <c r="E14" s="65">
        <f t="shared" si="1"/>
        <v>0</v>
      </c>
      <c r="F14" s="65">
        <v>0</v>
      </c>
      <c r="G14" s="65">
        <v>0</v>
      </c>
      <c r="H14" s="65">
        <f t="shared" si="0"/>
        <v>0</v>
      </c>
      <c r="I14" s="66">
        <f t="shared" si="2"/>
        <v>0</v>
      </c>
      <c r="J14" s="8"/>
    </row>
    <row r="15" spans="1:10" s="9" customFormat="1" x14ac:dyDescent="0.2">
      <c r="A15" s="24">
        <v>70</v>
      </c>
      <c r="B15" s="8" t="s">
        <v>19</v>
      </c>
      <c r="C15" s="65">
        <v>66793</v>
      </c>
      <c r="D15" s="65">
        <v>0</v>
      </c>
      <c r="E15" s="65">
        <f t="shared" si="1"/>
        <v>66793</v>
      </c>
      <c r="F15" s="65">
        <v>6722.41</v>
      </c>
      <c r="G15" s="65">
        <v>6722.41</v>
      </c>
      <c r="H15" s="65">
        <f t="shared" si="0"/>
        <v>-60070.59</v>
      </c>
      <c r="I15" s="66">
        <f t="shared" si="2"/>
        <v>0</v>
      </c>
      <c r="J15" s="8"/>
    </row>
    <row r="16" spans="1:10" s="9" customFormat="1" x14ac:dyDescent="0.2">
      <c r="A16" s="24">
        <v>80</v>
      </c>
      <c r="B16" s="8" t="s">
        <v>20</v>
      </c>
      <c r="C16" s="65">
        <v>0</v>
      </c>
      <c r="D16" s="65">
        <v>0</v>
      </c>
      <c r="E16" s="65">
        <f>D16+C16</f>
        <v>0</v>
      </c>
      <c r="F16" s="65">
        <v>0</v>
      </c>
      <c r="G16" s="65">
        <v>0</v>
      </c>
      <c r="H16" s="65">
        <f>+G16-C16</f>
        <v>0</v>
      </c>
      <c r="I16" s="66">
        <f>IF(H16&gt;0,H16,0)</f>
        <v>0</v>
      </c>
      <c r="J16" s="8"/>
    </row>
    <row r="17" spans="1:10" s="9" customFormat="1" x14ac:dyDescent="0.2">
      <c r="A17" s="24">
        <v>90</v>
      </c>
      <c r="B17" s="8" t="s">
        <v>22</v>
      </c>
      <c r="C17" s="65">
        <v>1025056.87</v>
      </c>
      <c r="D17" s="65">
        <v>0</v>
      </c>
      <c r="E17" s="65">
        <f>D17+C17</f>
        <v>1025056.87</v>
      </c>
      <c r="F17" s="65">
        <v>450005.41</v>
      </c>
      <c r="G17" s="65">
        <v>450005.41</v>
      </c>
      <c r="H17" s="65">
        <f>+G17-C17</f>
        <v>-575051.46</v>
      </c>
      <c r="I17" s="66">
        <v>0</v>
      </c>
      <c r="J17" s="8"/>
    </row>
    <row r="18" spans="1:10" s="9" customFormat="1" x14ac:dyDescent="0.2">
      <c r="A18" s="27" t="s">
        <v>26</v>
      </c>
      <c r="B18" s="28" t="s">
        <v>21</v>
      </c>
      <c r="C18" s="67">
        <v>165064.18</v>
      </c>
      <c r="D18" s="67">
        <v>0</v>
      </c>
      <c r="E18" s="67">
        <f>D18+C18</f>
        <v>165064.18</v>
      </c>
      <c r="F18" s="67">
        <v>0</v>
      </c>
      <c r="G18" s="67">
        <v>0</v>
      </c>
      <c r="H18" s="67">
        <f>+G18-C18</f>
        <v>-165064.18</v>
      </c>
      <c r="I18" s="68">
        <v>0</v>
      </c>
      <c r="J18" s="8"/>
    </row>
    <row r="20" spans="1:10" x14ac:dyDescent="0.2">
      <c r="A20" s="44" t="s">
        <v>47</v>
      </c>
      <c r="B20" s="45"/>
      <c r="C20" s="45"/>
      <c r="D20" s="46"/>
    </row>
    <row r="21" spans="1:10" x14ac:dyDescent="0.2">
      <c r="A21" s="47"/>
      <c r="B21" s="45"/>
      <c r="C21" s="45"/>
      <c r="D21" s="46"/>
    </row>
    <row r="22" spans="1:10" x14ac:dyDescent="0.2">
      <c r="A22" s="48"/>
      <c r="B22" s="49"/>
      <c r="C22" s="48"/>
      <c r="D22" s="48"/>
    </row>
    <row r="23" spans="1:10" x14ac:dyDescent="0.2">
      <c r="A23" s="50"/>
      <c r="B23" s="48"/>
      <c r="C23" s="48"/>
      <c r="D23" s="48"/>
    </row>
    <row r="24" spans="1:10" x14ac:dyDescent="0.2">
      <c r="A24" s="50"/>
      <c r="B24" s="48" t="s">
        <v>48</v>
      </c>
      <c r="C24" s="50"/>
      <c r="D24" s="51" t="s">
        <v>48</v>
      </c>
    </row>
    <row r="25" spans="1:10" ht="22.5" x14ac:dyDescent="0.2">
      <c r="A25" s="50"/>
      <c r="B25" s="52" t="s">
        <v>68</v>
      </c>
      <c r="C25" s="53"/>
      <c r="D25" s="54" t="s">
        <v>66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8" t="s">
        <v>28</v>
      </c>
    </row>
    <row r="2" spans="1:1" ht="11.25" customHeight="1" x14ac:dyDescent="0.2">
      <c r="A2" s="21" t="s">
        <v>38</v>
      </c>
    </row>
    <row r="3" spans="1:1" ht="33.75" x14ac:dyDescent="0.2">
      <c r="A3" s="21" t="s">
        <v>39</v>
      </c>
    </row>
    <row r="4" spans="1:1" ht="11.25" customHeight="1" x14ac:dyDescent="0.2">
      <c r="A4" s="21" t="s">
        <v>40</v>
      </c>
    </row>
    <row r="5" spans="1:1" ht="22.5" customHeight="1" x14ac:dyDescent="0.2">
      <c r="A5" s="21" t="s">
        <v>41</v>
      </c>
    </row>
    <row r="6" spans="1:1" ht="56.25" customHeight="1" x14ac:dyDescent="0.2">
      <c r="A6" s="21" t="s">
        <v>42</v>
      </c>
    </row>
    <row r="7" spans="1:1" ht="34.5" customHeight="1" x14ac:dyDescent="0.2">
      <c r="A7" s="21" t="s">
        <v>43</v>
      </c>
    </row>
    <row r="8" spans="1:1" ht="11.25" customHeight="1" x14ac:dyDescent="0.2">
      <c r="A8" s="21" t="s">
        <v>44</v>
      </c>
    </row>
    <row r="9" spans="1:1" ht="11.25" customHeight="1" x14ac:dyDescent="0.2">
      <c r="A9" s="21" t="s">
        <v>45</v>
      </c>
    </row>
    <row r="10" spans="1:1" x14ac:dyDescent="0.2">
      <c r="A10" s="21"/>
    </row>
    <row r="11" spans="1:1" x14ac:dyDescent="0.2">
      <c r="A11" s="21"/>
    </row>
    <row r="12" spans="1:1" x14ac:dyDescent="0.2">
      <c r="A12" s="19" t="s">
        <v>29</v>
      </c>
    </row>
    <row r="13" spans="1:1" x14ac:dyDescent="0.2">
      <c r="A13" s="21" t="s">
        <v>37</v>
      </c>
    </row>
    <row r="14" spans="1:1" x14ac:dyDescent="0.2">
      <c r="A14" s="21"/>
    </row>
    <row r="15" spans="1:1" ht="11.25" customHeight="1" x14ac:dyDescent="0.2">
      <c r="A15" s="19" t="s">
        <v>31</v>
      </c>
    </row>
    <row r="16" spans="1:1" ht="11.25" customHeight="1" x14ac:dyDescent="0.2">
      <c r="A16" s="21" t="s">
        <v>32</v>
      </c>
    </row>
    <row r="17" spans="1:1" ht="11.25" customHeight="1" x14ac:dyDescent="0.2">
      <c r="A17" s="21"/>
    </row>
    <row r="18" spans="1:1" ht="11.25" customHeight="1" x14ac:dyDescent="0.2">
      <c r="A18" s="19" t="s">
        <v>30</v>
      </c>
    </row>
    <row r="19" spans="1:1" ht="14.1" customHeight="1" x14ac:dyDescent="0.2">
      <c r="A19" s="22" t="s">
        <v>34</v>
      </c>
    </row>
    <row r="20" spans="1:1" ht="14.1" customHeight="1" x14ac:dyDescent="0.2">
      <c r="A20" s="22" t="s">
        <v>33</v>
      </c>
    </row>
    <row r="21" spans="1:1" x14ac:dyDescent="0.2">
      <c r="A21" s="21"/>
    </row>
    <row r="22" spans="1:1" x14ac:dyDescent="0.2">
      <c r="A22" s="21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pane ySplit="2" topLeftCell="A3" activePane="bottomLeft" state="frozen"/>
      <selection pane="bottomLeft" activeCell="D29" sqref="D29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0" width="1.83203125" style="9" customWidth="1"/>
    <col min="11" max="16384" width="12" style="9"/>
  </cols>
  <sheetData>
    <row r="1" spans="1:10" s="13" customFormat="1" ht="60" customHeight="1" x14ac:dyDescent="0.2">
      <c r="A1" s="71" t="s">
        <v>64</v>
      </c>
      <c r="B1" s="72"/>
      <c r="C1" s="72"/>
      <c r="D1" s="72"/>
      <c r="E1" s="72"/>
      <c r="F1" s="72"/>
      <c r="G1" s="72"/>
      <c r="H1" s="72"/>
      <c r="I1" s="73"/>
      <c r="J1" s="12"/>
    </row>
    <row r="2" spans="1:10" s="17" customFormat="1" ht="24.95" customHeight="1" x14ac:dyDescent="0.2">
      <c r="A2" s="35" t="s">
        <v>1</v>
      </c>
      <c r="B2" s="36" t="s">
        <v>0</v>
      </c>
      <c r="C2" s="37" t="s">
        <v>5</v>
      </c>
      <c r="D2" s="38" t="s">
        <v>27</v>
      </c>
      <c r="E2" s="37" t="s">
        <v>6</v>
      </c>
      <c r="F2" s="37" t="s">
        <v>7</v>
      </c>
      <c r="G2" s="37" t="s">
        <v>9</v>
      </c>
      <c r="H2" s="37" t="s">
        <v>10</v>
      </c>
      <c r="I2" s="37" t="s">
        <v>8</v>
      </c>
      <c r="J2" s="6"/>
    </row>
    <row r="3" spans="1:10" x14ac:dyDescent="0.2">
      <c r="A3" s="39">
        <v>90001</v>
      </c>
      <c r="B3" s="40" t="s">
        <v>4</v>
      </c>
      <c r="C3" s="69">
        <f>SUM(C4+C16+C21)</f>
        <v>1256914.05</v>
      </c>
      <c r="D3" s="69">
        <f>SUM(D4+D16+D21)</f>
        <v>0</v>
      </c>
      <c r="E3" s="69">
        <f>SUM(E4+E16+E21)</f>
        <v>1256914.05</v>
      </c>
      <c r="F3" s="69">
        <f>SUM(F4+F16+F21)</f>
        <v>456727.81999999995</v>
      </c>
      <c r="G3" s="69">
        <f>SUM(G4+G16+G21)</f>
        <v>456727.81999999995</v>
      </c>
      <c r="H3" s="63">
        <f>+G3-C3</f>
        <v>-800186.2300000001</v>
      </c>
      <c r="I3" s="70">
        <f>IF(H3&gt;0,H3,0)</f>
        <v>0</v>
      </c>
      <c r="J3" s="8"/>
    </row>
    <row r="4" spans="1:10" x14ac:dyDescent="0.2">
      <c r="A4" s="41">
        <v>90002</v>
      </c>
      <c r="B4" s="33" t="s">
        <v>23</v>
      </c>
      <c r="C4" s="63">
        <f>SUM(C5:C8)+C11+C14+C15</f>
        <v>0</v>
      </c>
      <c r="D4" s="63">
        <f>SUM(D5:D8)+D11+D14+D15</f>
        <v>0</v>
      </c>
      <c r="E4" s="63">
        <f>SUM(E5:E8)+E11+E14+E15</f>
        <v>0</v>
      </c>
      <c r="F4" s="63">
        <f>SUM(F5:F8)+F11+F14+F15</f>
        <v>0</v>
      </c>
      <c r="G4" s="63">
        <f>SUM(G5:G8)+G11+G14+G15</f>
        <v>0</v>
      </c>
      <c r="H4" s="63">
        <f t="shared" ref="H4:H21" si="0">+G4-C4</f>
        <v>0</v>
      </c>
      <c r="I4" s="64">
        <f>IF(H4&gt;0,H4,0)</f>
        <v>0</v>
      </c>
      <c r="J4" s="8"/>
    </row>
    <row r="5" spans="1:10" x14ac:dyDescent="0.2">
      <c r="A5" s="42">
        <v>10</v>
      </c>
      <c r="B5" s="31" t="s">
        <v>11</v>
      </c>
      <c r="C5" s="65">
        <v>0</v>
      </c>
      <c r="D5" s="65">
        <v>0</v>
      </c>
      <c r="E5" s="65">
        <f>C5+D5</f>
        <v>0</v>
      </c>
      <c r="F5" s="65">
        <v>0</v>
      </c>
      <c r="G5" s="65">
        <v>0</v>
      </c>
      <c r="H5" s="65">
        <f t="shared" si="0"/>
        <v>0</v>
      </c>
      <c r="I5" s="66">
        <f>IF(H5&gt;0,H5,0)</f>
        <v>0</v>
      </c>
      <c r="J5" s="8"/>
    </row>
    <row r="6" spans="1:10" x14ac:dyDescent="0.2">
      <c r="A6" s="42">
        <v>30</v>
      </c>
      <c r="B6" s="31" t="s">
        <v>13</v>
      </c>
      <c r="C6" s="65">
        <v>0</v>
      </c>
      <c r="D6" s="65">
        <v>0</v>
      </c>
      <c r="E6" s="65">
        <f t="shared" ref="E6:E13" si="1">C6+D6</f>
        <v>0</v>
      </c>
      <c r="F6" s="65">
        <v>0</v>
      </c>
      <c r="G6" s="65">
        <v>0</v>
      </c>
      <c r="H6" s="65">
        <f t="shared" si="0"/>
        <v>0</v>
      </c>
      <c r="I6" s="66">
        <f t="shared" ref="I6:I21" si="2">IF(H6&gt;0,H6,0)</f>
        <v>0</v>
      </c>
      <c r="J6" s="8"/>
    </row>
    <row r="7" spans="1:10" x14ac:dyDescent="0.2">
      <c r="A7" s="42">
        <v>40</v>
      </c>
      <c r="B7" s="31" t="s">
        <v>14</v>
      </c>
      <c r="C7" s="65">
        <v>0</v>
      </c>
      <c r="D7" s="65">
        <v>0</v>
      </c>
      <c r="E7" s="65">
        <f t="shared" si="1"/>
        <v>0</v>
      </c>
      <c r="F7" s="65">
        <v>0</v>
      </c>
      <c r="G7" s="65">
        <v>0</v>
      </c>
      <c r="H7" s="65">
        <f t="shared" si="0"/>
        <v>0</v>
      </c>
      <c r="I7" s="66">
        <f t="shared" si="2"/>
        <v>0</v>
      </c>
      <c r="J7" s="8"/>
    </row>
    <row r="8" spans="1:10" x14ac:dyDescent="0.2">
      <c r="A8" s="42">
        <v>50</v>
      </c>
      <c r="B8" s="31" t="s">
        <v>15</v>
      </c>
      <c r="C8" s="65">
        <v>0</v>
      </c>
      <c r="D8" s="65">
        <v>0</v>
      </c>
      <c r="E8" s="65">
        <f t="shared" si="1"/>
        <v>0</v>
      </c>
      <c r="F8" s="65">
        <v>0</v>
      </c>
      <c r="G8" s="65">
        <v>0</v>
      </c>
      <c r="H8" s="65">
        <f t="shared" si="0"/>
        <v>0</v>
      </c>
      <c r="I8" s="66">
        <f t="shared" si="2"/>
        <v>0</v>
      </c>
      <c r="J8" s="8"/>
    </row>
    <row r="9" spans="1:10" x14ac:dyDescent="0.2">
      <c r="A9" s="42">
        <v>51</v>
      </c>
      <c r="B9" s="32" t="s">
        <v>16</v>
      </c>
      <c r="C9" s="65">
        <v>0</v>
      </c>
      <c r="D9" s="65">
        <v>0</v>
      </c>
      <c r="E9" s="65">
        <f t="shared" si="1"/>
        <v>0</v>
      </c>
      <c r="F9" s="65">
        <v>0</v>
      </c>
      <c r="G9" s="65">
        <v>0</v>
      </c>
      <c r="H9" s="65">
        <f t="shared" si="0"/>
        <v>0</v>
      </c>
      <c r="I9" s="66">
        <f t="shared" si="2"/>
        <v>0</v>
      </c>
      <c r="J9" s="8"/>
    </row>
    <row r="10" spans="1:10" x14ac:dyDescent="0.2">
      <c r="A10" s="42">
        <v>52</v>
      </c>
      <c r="B10" s="32" t="s">
        <v>17</v>
      </c>
      <c r="C10" s="65">
        <v>0</v>
      </c>
      <c r="D10" s="65">
        <v>0</v>
      </c>
      <c r="E10" s="65">
        <f t="shared" si="1"/>
        <v>0</v>
      </c>
      <c r="F10" s="65">
        <v>0</v>
      </c>
      <c r="G10" s="65">
        <v>0</v>
      </c>
      <c r="H10" s="65">
        <f t="shared" si="0"/>
        <v>0</v>
      </c>
      <c r="I10" s="66">
        <f t="shared" si="2"/>
        <v>0</v>
      </c>
      <c r="J10" s="8"/>
    </row>
    <row r="11" spans="1:10" x14ac:dyDescent="0.2">
      <c r="A11" s="42">
        <v>60</v>
      </c>
      <c r="B11" s="31" t="s">
        <v>18</v>
      </c>
      <c r="C11" s="65">
        <v>0</v>
      </c>
      <c r="D11" s="65">
        <v>0</v>
      </c>
      <c r="E11" s="65">
        <f t="shared" si="1"/>
        <v>0</v>
      </c>
      <c r="F11" s="65">
        <v>0</v>
      </c>
      <c r="G11" s="65">
        <v>0</v>
      </c>
      <c r="H11" s="65">
        <f t="shared" si="0"/>
        <v>0</v>
      </c>
      <c r="I11" s="66">
        <f t="shared" si="2"/>
        <v>0</v>
      </c>
      <c r="J11" s="8"/>
    </row>
    <row r="12" spans="1:10" x14ac:dyDescent="0.2">
      <c r="A12" s="42">
        <v>61</v>
      </c>
      <c r="B12" s="32" t="s">
        <v>16</v>
      </c>
      <c r="C12" s="65">
        <v>165064.18</v>
      </c>
      <c r="D12" s="65">
        <v>0</v>
      </c>
      <c r="E12" s="65">
        <f t="shared" si="1"/>
        <v>165064.18</v>
      </c>
      <c r="F12" s="65">
        <v>0</v>
      </c>
      <c r="G12" s="65">
        <v>0</v>
      </c>
      <c r="H12" s="65">
        <f t="shared" si="0"/>
        <v>-165064.18</v>
      </c>
      <c r="I12" s="66">
        <f t="shared" si="2"/>
        <v>0</v>
      </c>
      <c r="J12" s="8"/>
    </row>
    <row r="13" spans="1:10" x14ac:dyDescent="0.2">
      <c r="A13" s="42">
        <v>62</v>
      </c>
      <c r="B13" s="32" t="s">
        <v>17</v>
      </c>
      <c r="C13" s="65">
        <v>0</v>
      </c>
      <c r="D13" s="65">
        <v>0</v>
      </c>
      <c r="E13" s="65">
        <f t="shared" si="1"/>
        <v>0</v>
      </c>
      <c r="F13" s="65">
        <v>0</v>
      </c>
      <c r="G13" s="65">
        <v>0</v>
      </c>
      <c r="H13" s="65">
        <f t="shared" si="0"/>
        <v>0</v>
      </c>
      <c r="I13" s="66">
        <f t="shared" si="2"/>
        <v>0</v>
      </c>
      <c r="J13" s="8"/>
    </row>
    <row r="14" spans="1:10" x14ac:dyDescent="0.2">
      <c r="A14" s="42">
        <v>80</v>
      </c>
      <c r="B14" s="31" t="s">
        <v>20</v>
      </c>
      <c r="C14" s="65">
        <v>0</v>
      </c>
      <c r="D14" s="65">
        <v>0</v>
      </c>
      <c r="E14" s="65">
        <f>C14+D14</f>
        <v>0</v>
      </c>
      <c r="F14" s="65">
        <v>0</v>
      </c>
      <c r="G14" s="65">
        <v>0</v>
      </c>
      <c r="H14" s="65">
        <f t="shared" si="0"/>
        <v>0</v>
      </c>
      <c r="I14" s="66">
        <f t="shared" si="2"/>
        <v>0</v>
      </c>
      <c r="J14" s="8"/>
    </row>
    <row r="15" spans="1:10" x14ac:dyDescent="0.2">
      <c r="A15" s="42">
        <v>90</v>
      </c>
      <c r="B15" s="31" t="s">
        <v>22</v>
      </c>
      <c r="C15" s="65">
        <v>0</v>
      </c>
      <c r="D15" s="65">
        <v>0</v>
      </c>
      <c r="E15" s="65">
        <f>C15+D15</f>
        <v>0</v>
      </c>
      <c r="F15" s="65">
        <v>0</v>
      </c>
      <c r="G15" s="65">
        <v>0</v>
      </c>
      <c r="H15" s="65">
        <f t="shared" si="0"/>
        <v>0</v>
      </c>
      <c r="I15" s="66">
        <f t="shared" si="2"/>
        <v>0</v>
      </c>
      <c r="J15" s="8"/>
    </row>
    <row r="16" spans="1:10" x14ac:dyDescent="0.2">
      <c r="A16" s="41">
        <v>90003</v>
      </c>
      <c r="B16" s="33" t="s">
        <v>24</v>
      </c>
      <c r="C16" s="63">
        <f>SUM(C17:C19)</f>
        <v>1091849.8700000001</v>
      </c>
      <c r="D16" s="63">
        <f>SUM(D17:D19)</f>
        <v>0</v>
      </c>
      <c r="E16" s="63">
        <f>SUM(E17:E19)</f>
        <v>1091849.8700000001</v>
      </c>
      <c r="F16" s="63">
        <f>SUM(F17:F19)</f>
        <v>456727.81999999995</v>
      </c>
      <c r="G16" s="63">
        <f>SUM(G17:G19)</f>
        <v>456727.81999999995</v>
      </c>
      <c r="H16" s="63">
        <f t="shared" si="0"/>
        <v>-635122.05000000016</v>
      </c>
      <c r="I16" s="64">
        <f>SUM(I17:I19)</f>
        <v>0</v>
      </c>
      <c r="J16" s="8"/>
    </row>
    <row r="17" spans="1:10" x14ac:dyDescent="0.2">
      <c r="A17" s="42">
        <v>20</v>
      </c>
      <c r="B17" s="31" t="s">
        <v>12</v>
      </c>
      <c r="C17" s="65">
        <v>0</v>
      </c>
      <c r="D17" s="65">
        <v>0</v>
      </c>
      <c r="E17" s="65">
        <f>C17+D17</f>
        <v>0</v>
      </c>
      <c r="F17" s="65">
        <v>0</v>
      </c>
      <c r="G17" s="65">
        <v>0</v>
      </c>
      <c r="H17" s="65">
        <f t="shared" si="0"/>
        <v>0</v>
      </c>
      <c r="I17" s="66">
        <f t="shared" si="2"/>
        <v>0</v>
      </c>
      <c r="J17" s="8"/>
    </row>
    <row r="18" spans="1:10" x14ac:dyDescent="0.2">
      <c r="A18" s="42">
        <v>70</v>
      </c>
      <c r="B18" s="31" t="s">
        <v>19</v>
      </c>
      <c r="C18" s="65">
        <v>66793</v>
      </c>
      <c r="D18" s="65">
        <v>0</v>
      </c>
      <c r="E18" s="65">
        <f>C18+D18</f>
        <v>66793</v>
      </c>
      <c r="F18" s="65">
        <v>6722.41</v>
      </c>
      <c r="G18" s="65">
        <v>6722.41</v>
      </c>
      <c r="H18" s="65">
        <f t="shared" si="0"/>
        <v>-60070.59</v>
      </c>
      <c r="I18" s="66">
        <f t="shared" si="2"/>
        <v>0</v>
      </c>
      <c r="J18" s="8"/>
    </row>
    <row r="19" spans="1:10" x14ac:dyDescent="0.2">
      <c r="A19" s="42">
        <v>90</v>
      </c>
      <c r="B19" s="31" t="s">
        <v>22</v>
      </c>
      <c r="C19" s="65">
        <v>1025056.87</v>
      </c>
      <c r="D19" s="65">
        <v>0</v>
      </c>
      <c r="E19" s="65">
        <f>C19+D19</f>
        <v>1025056.87</v>
      </c>
      <c r="F19" s="65">
        <v>450005.41</v>
      </c>
      <c r="G19" s="65">
        <v>450005.41</v>
      </c>
      <c r="H19" s="65">
        <f t="shared" si="0"/>
        <v>-575051.46</v>
      </c>
      <c r="I19" s="66">
        <f t="shared" si="2"/>
        <v>0</v>
      </c>
      <c r="J19" s="8"/>
    </row>
    <row r="20" spans="1:10" x14ac:dyDescent="0.2">
      <c r="A20" s="41">
        <v>90004</v>
      </c>
      <c r="B20" s="13" t="s">
        <v>25</v>
      </c>
      <c r="C20" s="63">
        <f>SUM(C21)</f>
        <v>165064.18</v>
      </c>
      <c r="D20" s="63">
        <f>SUM(D21)</f>
        <v>0</v>
      </c>
      <c r="E20" s="63">
        <f>SUM(E21)</f>
        <v>165064.18</v>
      </c>
      <c r="F20" s="63">
        <f>SUM(F21)</f>
        <v>0</v>
      </c>
      <c r="G20" s="63">
        <f>SUM(G21)</f>
        <v>0</v>
      </c>
      <c r="H20" s="63">
        <f t="shared" si="0"/>
        <v>-165064.18</v>
      </c>
      <c r="I20" s="64">
        <f>SUM(I21)</f>
        <v>0</v>
      </c>
      <c r="J20" s="8"/>
    </row>
    <row r="21" spans="1:10" x14ac:dyDescent="0.2">
      <c r="A21" s="43" t="s">
        <v>26</v>
      </c>
      <c r="B21" s="34" t="s">
        <v>21</v>
      </c>
      <c r="C21" s="67">
        <v>165064.18</v>
      </c>
      <c r="D21" s="67">
        <v>0</v>
      </c>
      <c r="E21" s="67">
        <f>C21+D21</f>
        <v>165064.18</v>
      </c>
      <c r="F21" s="67">
        <v>0</v>
      </c>
      <c r="G21" s="67">
        <v>0</v>
      </c>
      <c r="H21" s="67">
        <f t="shared" si="0"/>
        <v>-165064.18</v>
      </c>
      <c r="I21" s="68">
        <f t="shared" si="2"/>
        <v>0</v>
      </c>
      <c r="J21" s="8"/>
    </row>
    <row r="23" spans="1:10" x14ac:dyDescent="0.2">
      <c r="A23" s="44" t="s">
        <v>47</v>
      </c>
      <c r="B23" s="45"/>
      <c r="C23" s="45"/>
      <c r="D23" s="46"/>
    </row>
    <row r="24" spans="1:10" x14ac:dyDescent="0.2">
      <c r="A24" s="47"/>
      <c r="B24" s="45"/>
      <c r="C24" s="45"/>
      <c r="D24" s="46"/>
    </row>
    <row r="25" spans="1:10" x14ac:dyDescent="0.2">
      <c r="A25" s="48"/>
      <c r="B25" s="49"/>
      <c r="C25" s="48"/>
      <c r="D25" s="48"/>
    </row>
    <row r="26" spans="1:10" x14ac:dyDescent="0.2">
      <c r="A26" s="50"/>
      <c r="B26" s="48"/>
      <c r="C26" s="48"/>
      <c r="D26" s="48"/>
    </row>
    <row r="27" spans="1:10" x14ac:dyDescent="0.2">
      <c r="A27" s="50"/>
      <c r="B27" s="48" t="s">
        <v>48</v>
      </c>
      <c r="C27" s="50"/>
      <c r="D27" s="51" t="s">
        <v>48</v>
      </c>
    </row>
    <row r="28" spans="1:10" ht="22.5" x14ac:dyDescent="0.2">
      <c r="A28" s="50"/>
      <c r="B28" s="52" t="s">
        <v>65</v>
      </c>
      <c r="C28" s="53"/>
      <c r="D28" s="54" t="s">
        <v>66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8" t="s">
        <v>28</v>
      </c>
    </row>
    <row r="2" spans="1:1" ht="11.25" customHeight="1" x14ac:dyDescent="0.2">
      <c r="A2" s="21" t="s">
        <v>38</v>
      </c>
    </row>
    <row r="3" spans="1:1" ht="33.75" x14ac:dyDescent="0.2">
      <c r="A3" s="21" t="s">
        <v>39</v>
      </c>
    </row>
    <row r="4" spans="1:1" x14ac:dyDescent="0.2">
      <c r="A4" s="21" t="s">
        <v>40</v>
      </c>
    </row>
    <row r="5" spans="1:1" ht="22.5" customHeight="1" x14ac:dyDescent="0.2">
      <c r="A5" s="21" t="s">
        <v>41</v>
      </c>
    </row>
    <row r="6" spans="1:1" ht="56.25" customHeight="1" x14ac:dyDescent="0.2">
      <c r="A6" s="21" t="s">
        <v>42</v>
      </c>
    </row>
    <row r="7" spans="1:1" ht="35.25" customHeight="1" x14ac:dyDescent="0.2">
      <c r="A7" s="21" t="s">
        <v>43</v>
      </c>
    </row>
    <row r="8" spans="1:1" ht="11.25" customHeight="1" x14ac:dyDescent="0.2">
      <c r="A8" s="21" t="s">
        <v>44</v>
      </c>
    </row>
    <row r="9" spans="1:1" ht="11.25" customHeight="1" x14ac:dyDescent="0.2">
      <c r="A9" s="21" t="s">
        <v>45</v>
      </c>
    </row>
    <row r="10" spans="1:1" x14ac:dyDescent="0.2">
      <c r="A10" s="21"/>
    </row>
    <row r="11" spans="1:1" x14ac:dyDescent="0.2">
      <c r="A11" s="19" t="s">
        <v>29</v>
      </c>
    </row>
    <row r="12" spans="1:1" ht="11.25" customHeight="1" x14ac:dyDescent="0.2">
      <c r="A12" s="21" t="s">
        <v>37</v>
      </c>
    </row>
    <row r="13" spans="1:1" ht="11.25" customHeight="1" x14ac:dyDescent="0.2">
      <c r="A13" s="21"/>
    </row>
    <row r="14" spans="1:1" ht="11.25" customHeight="1" x14ac:dyDescent="0.2">
      <c r="A14" s="19" t="s">
        <v>30</v>
      </c>
    </row>
    <row r="15" spans="1:1" ht="27.95" customHeight="1" x14ac:dyDescent="0.2">
      <c r="A15" s="22" t="s">
        <v>35</v>
      </c>
    </row>
    <row r="16" spans="1:1" ht="14.1" customHeight="1" x14ac:dyDescent="0.2">
      <c r="A16" s="22" t="s">
        <v>33</v>
      </c>
    </row>
    <row r="17" spans="1:1" x14ac:dyDescent="0.2">
      <c r="A17" s="21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EAI</vt:lpstr>
      <vt:lpstr>Instructivo_EAI</vt:lpstr>
      <vt:lpstr>CRI</vt:lpstr>
      <vt:lpstr>Instructivo_CRI</vt:lpstr>
      <vt:lpstr>CFF</vt:lpstr>
      <vt:lpstr>Instructivo_CFF</vt:lpstr>
      <vt:lpstr>CFF!Área_de_impresión</vt:lpstr>
      <vt:lpstr>CRI!Área_de_impresión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2017-07-20T20:07:11Z</cp:lastPrinted>
  <dcterms:created xsi:type="dcterms:W3CDTF">2012-12-11T20:48:19Z</dcterms:created>
  <dcterms:modified xsi:type="dcterms:W3CDTF">2017-07-20T20:07:30Z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