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F97" i="1"/>
  <c r="G97" i="1" s="1"/>
  <c r="E97" i="1"/>
  <c r="D97" i="1"/>
  <c r="C97" i="1"/>
  <c r="G96" i="1"/>
  <c r="F96" i="1"/>
  <c r="G95" i="1"/>
  <c r="F95" i="1"/>
  <c r="G94" i="1"/>
  <c r="F94" i="1"/>
  <c r="G93" i="1"/>
  <c r="F93" i="1"/>
  <c r="G92" i="1"/>
  <c r="F92" i="1"/>
  <c r="E91" i="1"/>
  <c r="D91" i="1"/>
  <c r="C91" i="1"/>
  <c r="F91" i="1" s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E84" i="1"/>
  <c r="D84" i="1"/>
  <c r="C84" i="1"/>
  <c r="G83" i="1"/>
  <c r="F83" i="1"/>
  <c r="G82" i="1"/>
  <c r="F82" i="1"/>
  <c r="G81" i="1"/>
  <c r="F81" i="1"/>
  <c r="G80" i="1"/>
  <c r="F80" i="1"/>
  <c r="G79" i="1"/>
  <c r="F79" i="1"/>
  <c r="E78" i="1"/>
  <c r="D78" i="1"/>
  <c r="C78" i="1"/>
  <c r="F78" i="1" s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E72" i="1"/>
  <c r="D72" i="1"/>
  <c r="F72" i="1" s="1"/>
  <c r="G72" i="1" s="1"/>
  <c r="C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E63" i="1"/>
  <c r="D63" i="1"/>
  <c r="C63" i="1"/>
  <c r="F63" i="1" s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E55" i="1"/>
  <c r="D55" i="1"/>
  <c r="F55" i="1" s="1"/>
  <c r="G55" i="1" s="1"/>
  <c r="C55" i="1"/>
  <c r="G54" i="1"/>
  <c r="F54" i="1"/>
  <c r="G53" i="1"/>
  <c r="F53" i="1"/>
  <c r="G52" i="1"/>
  <c r="F52" i="1"/>
  <c r="G51" i="1"/>
  <c r="F51" i="1"/>
  <c r="G50" i="1"/>
  <c r="F50" i="1"/>
  <c r="E49" i="1"/>
  <c r="D49" i="1"/>
  <c r="C49" i="1"/>
  <c r="F49" i="1" s="1"/>
  <c r="G49" i="1" s="1"/>
  <c r="F48" i="1"/>
  <c r="G48" i="1" s="1"/>
  <c r="F47" i="1"/>
  <c r="G47" i="1" s="1"/>
  <c r="F46" i="1"/>
  <c r="G46" i="1" s="1"/>
  <c r="F45" i="1"/>
  <c r="G45" i="1" s="1"/>
  <c r="E44" i="1"/>
  <c r="D44" i="1"/>
  <c r="D43" i="1" s="1"/>
  <c r="C44" i="1"/>
  <c r="E43" i="1"/>
  <c r="F42" i="1"/>
  <c r="G42" i="1" s="1"/>
  <c r="F41" i="1"/>
  <c r="G41" i="1" s="1"/>
  <c r="F40" i="1"/>
  <c r="G40" i="1" s="1"/>
  <c r="F39" i="1"/>
  <c r="G39" i="1" s="1"/>
  <c r="F38" i="1"/>
  <c r="G38" i="1" s="1"/>
  <c r="E38" i="1"/>
  <c r="D38" i="1"/>
  <c r="C38" i="1"/>
  <c r="G37" i="1"/>
  <c r="F37" i="1"/>
  <c r="G36" i="1"/>
  <c r="F36" i="1"/>
  <c r="E35" i="1"/>
  <c r="D35" i="1"/>
  <c r="C35" i="1"/>
  <c r="F35" i="1" s="1"/>
  <c r="G35" i="1" s="1"/>
  <c r="F34" i="1"/>
  <c r="G34" i="1" s="1"/>
  <c r="F33" i="1"/>
  <c r="G33" i="1" s="1"/>
  <c r="E33" i="1"/>
  <c r="D33" i="1"/>
  <c r="C33" i="1"/>
  <c r="G32" i="1"/>
  <c r="F32" i="1"/>
  <c r="G31" i="1"/>
  <c r="F31" i="1"/>
  <c r="G30" i="1"/>
  <c r="F30" i="1"/>
  <c r="F29" i="1"/>
  <c r="G29" i="1" s="1"/>
  <c r="G28" i="1"/>
  <c r="F28" i="1"/>
  <c r="E27" i="1"/>
  <c r="E4" i="1" s="1"/>
  <c r="E3" i="1" s="1"/>
  <c r="D27" i="1"/>
  <c r="C27" i="1"/>
  <c r="F27" i="1" s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E21" i="1"/>
  <c r="D21" i="1"/>
  <c r="C21" i="1"/>
  <c r="F21" i="1" s="1"/>
  <c r="G21" i="1" s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E13" i="1"/>
  <c r="D13" i="1"/>
  <c r="C13" i="1"/>
  <c r="F13" i="1" s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E5" i="1"/>
  <c r="D5" i="1"/>
  <c r="D4" i="1" s="1"/>
  <c r="D3" i="1" s="1"/>
  <c r="C5" i="1"/>
  <c r="C4" i="1"/>
  <c r="F4" i="1" l="1"/>
  <c r="G4" i="1" s="1"/>
  <c r="C43" i="1"/>
  <c r="F43" i="1" s="1"/>
  <c r="G43" i="1" s="1"/>
  <c r="F44" i="1"/>
  <c r="G44" i="1" s="1"/>
  <c r="C3" i="1" l="1"/>
  <c r="F3" i="1" s="1"/>
  <c r="G3" i="1" s="1"/>
</calcChain>
</file>

<file path=xl/sharedStrings.xml><?xml version="1.0" encoding="utf-8"?>
<sst xmlns="http://schemas.openxmlformats.org/spreadsheetml/2006/main" count="111" uniqueCount="110">
  <si>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</si>
  <si>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</si>
  <si>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</si>
  <si>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</si>
  <si>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</si>
  <si>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</si>
  <si>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</si>
  <si>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</si>
  <si>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</si>
  <si>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</si>
  <si>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</si>
  <si>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</si>
  <si>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</si>
  <si>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</si>
  <si>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</si>
  <si>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</si>
  <si>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</si>
  <si>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</si>
  <si>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</si>
  <si>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</si>
  <si>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</si>
  <si>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</si>
  <si>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</si>
  <si>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</si>
  <si>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</si>
  <si>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</si>
  <si>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</si>
  <si>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</si>
  <si>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</si>
  <si>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</si>
  <si>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</si>
  <si>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</si>
  <si>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</si>
  <si>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</si>
  <si>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</si>
  <si>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</si>
  <si>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</si>
  <si>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</si>
  <si>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</si>
  <si>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</si>
  <si>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</si>
  <si>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</si>
  <si>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</si>
  <si>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</si>
  <si>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</si>
  <si>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</si>
  <si>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</si>
  <si>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</si>
  <si>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</si>
  <si>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</si>
  <si>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</si>
  <si>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</si>
  <si>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</si>
  <si>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</si>
  <si>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</si>
  <si>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</si>
  <si>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</si>
  <si>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</si>
  <si>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</si>
  <si>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</si>
  <si>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</si>
  <si>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</si>
  <si>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</si>
  <si>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</si>
  <si>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</si>
  <si>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</si>
  <si>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</si>
  <si>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</si>
  <si>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</si>
  <si>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</si>
  <si>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</si>
  <si>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</si>
  <si>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</si>
  <si>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</si>
  <si>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</si>
  <si>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</si>
  <si>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</si>
  <si>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</si>
  <si>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</si>
  <si>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</si>
  <si>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</si>
  <si>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</si>
  <si>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</si>
  <si>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</si>
  <si>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</si>
  <si>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</si>
  <si>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</si>
  <si>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</si>
  <si>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</si>
  <si>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</si>
  <si>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</si>
  <si>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</si>
  <si>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</si>
  <si>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</si>
  <si>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</si>
  <si>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</si>
  <si>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</si>
  <si>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</si>
  <si>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</si>
  <si>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</si>
  <si>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</si>
  <si>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</si>
  <si>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</si>
  <si>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CARGOS DEL PERIODO (B)</t>
  </si>
  <si>
    <t xml:space="preserve">ABONOS DEL PERIODO (C) </t>
  </si>
  <si>
    <t>SALDO FINAL
(D) = (A)+(B)-(C)</t>
  </si>
  <si>
    <t>VARIACIÓN DEL PERIODO
(E) = (D)-(A)</t>
  </si>
  <si>
    <t>INSTITUTO MUNICIPAL DE VIVIENDA DE SAN MIGUEL DE ALLENDE, GTO.
ESTADO ANALÍTICO DEL ACTIVO
DEL 1 DE ENERO AL 30 DE JUNIO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</si>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</sst>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5" fillId="2" borderId="9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D108" sqref="D108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107</v>
      </c>
      <c r="B1" s="37"/>
      <c r="C1" s="37"/>
      <c r="D1" s="37"/>
      <c r="E1" s="37"/>
      <c r="F1" s="37"/>
      <c r="G1" s="38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103</v>
      </c>
      <c r="E2" s="20" t="s">
        <v>104</v>
      </c>
      <c r="F2" s="20" t="s">
        <v>105</v>
      </c>
      <c r="G2" s="20" t="s">
        <v>106</v>
      </c>
    </row>
    <row r="3" spans="1:7" x14ac:dyDescent="0.2">
      <c r="A3" s="1">
        <v>1000</v>
      </c>
      <c r="B3" s="2" t="s">
        <v>3</v>
      </c>
      <c r="C3" s="3">
        <f>SUM(C4+C43)</f>
        <v>38724288.289999999</v>
      </c>
      <c r="D3" s="3">
        <f>SUM(D4+D43)</f>
        <v>150351142.34999999</v>
      </c>
      <c r="E3" s="3">
        <f>SUM(E4+E43)</f>
        <v>108022416.8</v>
      </c>
      <c r="F3" s="3">
        <f>C3+D3-E3</f>
        <v>81053013.839999989</v>
      </c>
      <c r="G3" s="4">
        <f>F3-C3</f>
        <v>42328725.54999999</v>
      </c>
    </row>
    <row r="4" spans="1:7" x14ac:dyDescent="0.2">
      <c r="A4" s="5">
        <v>1100</v>
      </c>
      <c r="B4" s="6" t="s">
        <v>4</v>
      </c>
      <c r="C4" s="7">
        <f>SUM(C5+C13+C21+C27+C33+C35+C38)</f>
        <v>14900741.560000001</v>
      </c>
      <c r="D4" s="7">
        <f>SUM(D5+D13+D21+D27+D33+D35+D38)</f>
        <v>21998714.09</v>
      </c>
      <c r="E4" s="7">
        <f>SUM(E5+E13+E21+E27+E33+E35+E38)</f>
        <v>18740144.159999996</v>
      </c>
      <c r="F4" s="7">
        <f t="shared" ref="F4:F67" si="0">C4+D4-E4</f>
        <v>18159311.490000002</v>
      </c>
      <c r="G4" s="8">
        <f t="shared" ref="G4:G67" si="1">F4-C4</f>
        <v>3258569.9300000016</v>
      </c>
    </row>
    <row r="5" spans="1:7" x14ac:dyDescent="0.2">
      <c r="A5" s="5">
        <v>1110</v>
      </c>
      <c r="B5" s="6" t="s">
        <v>5</v>
      </c>
      <c r="C5" s="7">
        <f>SUM(C6:C12)</f>
        <v>4877579.3499999996</v>
      </c>
      <c r="D5" s="7">
        <f>SUM(D6:D12)</f>
        <v>14270928.58</v>
      </c>
      <c r="E5" s="7">
        <f>SUM(E6:E12)</f>
        <v>10311039.51</v>
      </c>
      <c r="F5" s="7">
        <f t="shared" si="0"/>
        <v>8837468.4199999999</v>
      </c>
      <c r="G5" s="8">
        <f t="shared" si="1"/>
        <v>3959889.0700000003</v>
      </c>
    </row>
    <row r="6" spans="1:7" x14ac:dyDescent="0.2">
      <c r="A6" s="9">
        <v>1111</v>
      </c>
      <c r="B6" s="22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2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2" t="s">
        <v>8</v>
      </c>
      <c r="C8" s="10">
        <v>4877579.3499999996</v>
      </c>
      <c r="D8" s="10">
        <v>14270928.58</v>
      </c>
      <c r="E8" s="10">
        <v>10311039.51</v>
      </c>
      <c r="F8" s="10">
        <f t="shared" si="0"/>
        <v>8837468.4199999999</v>
      </c>
      <c r="G8" s="11">
        <f t="shared" si="1"/>
        <v>3959889.0700000003</v>
      </c>
    </row>
    <row r="9" spans="1:7" x14ac:dyDescent="0.2">
      <c r="A9" s="9">
        <v>1114</v>
      </c>
      <c r="B9" s="22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2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2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2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3" t="s">
        <v>12</v>
      </c>
      <c r="C13" s="7">
        <f>SUM(C14:C20)</f>
        <v>10023162.210000001</v>
      </c>
      <c r="D13" s="7">
        <f>SUM(D14:D20)</f>
        <v>7702335.0800000001</v>
      </c>
      <c r="E13" s="7">
        <f>SUM(E14:E20)</f>
        <v>8403654.2199999988</v>
      </c>
      <c r="F13" s="7">
        <f t="shared" si="0"/>
        <v>9321843.0700000003</v>
      </c>
      <c r="G13" s="8">
        <f t="shared" si="1"/>
        <v>-701319.1400000006</v>
      </c>
    </row>
    <row r="14" spans="1:7" x14ac:dyDescent="0.2">
      <c r="A14" s="9">
        <v>1121</v>
      </c>
      <c r="B14" s="22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2" t="s">
        <v>14</v>
      </c>
      <c r="C15" s="10">
        <v>4686400</v>
      </c>
      <c r="D15" s="10">
        <v>121820.68</v>
      </c>
      <c r="E15" s="10">
        <v>0</v>
      </c>
      <c r="F15" s="10">
        <f t="shared" si="0"/>
        <v>4808220.68</v>
      </c>
      <c r="G15" s="11">
        <f t="shared" si="1"/>
        <v>121820.6799999997</v>
      </c>
    </row>
    <row r="16" spans="1:7" x14ac:dyDescent="0.2">
      <c r="A16" s="9">
        <v>1123</v>
      </c>
      <c r="B16" s="22" t="s">
        <v>15</v>
      </c>
      <c r="C16" s="10">
        <v>0</v>
      </c>
      <c r="D16" s="10">
        <v>15392</v>
      </c>
      <c r="E16" s="10">
        <v>15392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2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2" t="s">
        <v>94</v>
      </c>
      <c r="C18" s="10">
        <v>0</v>
      </c>
      <c r="D18" s="10">
        <v>3500</v>
      </c>
      <c r="E18" s="10">
        <v>0</v>
      </c>
      <c r="F18" s="10">
        <f t="shared" si="0"/>
        <v>3500</v>
      </c>
      <c r="G18" s="11">
        <f t="shared" si="1"/>
        <v>3500</v>
      </c>
    </row>
    <row r="19" spans="1:7" x14ac:dyDescent="0.2">
      <c r="A19" s="9">
        <v>1126</v>
      </c>
      <c r="B19" s="22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2" t="s">
        <v>18</v>
      </c>
      <c r="C20" s="10">
        <v>5336762.21</v>
      </c>
      <c r="D20" s="10">
        <v>7561622.4000000004</v>
      </c>
      <c r="E20" s="10">
        <v>8388262.2199999997</v>
      </c>
      <c r="F20" s="10">
        <f t="shared" si="0"/>
        <v>4510122.3899999997</v>
      </c>
      <c r="G20" s="11">
        <f t="shared" si="1"/>
        <v>-826639.8200000003</v>
      </c>
    </row>
    <row r="21" spans="1:7" x14ac:dyDescent="0.2">
      <c r="A21" s="5">
        <v>1130</v>
      </c>
      <c r="B21" s="23" t="s">
        <v>19</v>
      </c>
      <c r="C21" s="7">
        <f>SUM(C22:C26)</f>
        <v>0</v>
      </c>
      <c r="D21" s="7">
        <f>SUM(D22:D26)</f>
        <v>25450.43</v>
      </c>
      <c r="E21" s="7">
        <f>SUM(E22:E26)</f>
        <v>25450.43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2" t="s">
        <v>20</v>
      </c>
      <c r="C22" s="10">
        <v>0</v>
      </c>
      <c r="D22" s="10">
        <v>25450.43</v>
      </c>
      <c r="E22" s="10">
        <v>25450.43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2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2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2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2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3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2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2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2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2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2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3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2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3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2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2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3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2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2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2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4">
        <v>1194</v>
      </c>
      <c r="B42" s="22" t="s">
        <v>100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23823546.73</v>
      </c>
      <c r="D43" s="7">
        <f>SUM(D44+D49+D55+D63+D72+D78+D84+D91+D97)</f>
        <v>128352428.26000001</v>
      </c>
      <c r="E43" s="7">
        <f>SUM(E44+E49+E55+E63+E72+E78+E84+E91+E97)</f>
        <v>89282272.640000001</v>
      </c>
      <c r="F43" s="7">
        <f t="shared" si="0"/>
        <v>62893702.350000009</v>
      </c>
      <c r="G43" s="8">
        <f t="shared" si="1"/>
        <v>39070155.620000005</v>
      </c>
    </row>
    <row r="44" spans="1:7" x14ac:dyDescent="0.2">
      <c r="A44" s="5">
        <v>1210</v>
      </c>
      <c r="B44" s="23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2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2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2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2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3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2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2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2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2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2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3" t="s">
        <v>50</v>
      </c>
      <c r="C55" s="14">
        <f>SUM(C56:C62)</f>
        <v>23493210.719999999</v>
      </c>
      <c r="D55" s="14">
        <f>SUM(D56:D62)</f>
        <v>128352428.26000001</v>
      </c>
      <c r="E55" s="14">
        <f>SUM(E56:E62)</f>
        <v>89282272.640000001</v>
      </c>
      <c r="F55" s="14">
        <f t="shared" si="0"/>
        <v>62563366.340000018</v>
      </c>
      <c r="G55" s="15">
        <f t="shared" si="1"/>
        <v>39070155.62000002</v>
      </c>
    </row>
    <row r="56" spans="1:7" x14ac:dyDescent="0.2">
      <c r="A56" s="9">
        <v>1231</v>
      </c>
      <c r="B56" s="22" t="s">
        <v>51</v>
      </c>
      <c r="C56" s="10">
        <v>21704720.98</v>
      </c>
      <c r="D56" s="10">
        <v>128332928.26000001</v>
      </c>
      <c r="E56" s="10">
        <v>89282272.640000001</v>
      </c>
      <c r="F56" s="10">
        <f t="shared" si="0"/>
        <v>60755376.600000009</v>
      </c>
      <c r="G56" s="11">
        <f t="shared" si="1"/>
        <v>39050655.620000005</v>
      </c>
    </row>
    <row r="57" spans="1:7" x14ac:dyDescent="0.2">
      <c r="A57" s="9">
        <v>1232</v>
      </c>
      <c r="B57" s="22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2" t="s">
        <v>53</v>
      </c>
      <c r="C58" s="10">
        <v>1788489.74</v>
      </c>
      <c r="D58" s="10">
        <v>0</v>
      </c>
      <c r="E58" s="10">
        <v>0</v>
      </c>
      <c r="F58" s="10">
        <f t="shared" si="0"/>
        <v>1788489.74</v>
      </c>
      <c r="G58" s="11">
        <f t="shared" si="1"/>
        <v>0</v>
      </c>
    </row>
    <row r="59" spans="1:7" x14ac:dyDescent="0.2">
      <c r="A59" s="9">
        <v>1234</v>
      </c>
      <c r="B59" s="22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2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2" t="s">
        <v>56</v>
      </c>
      <c r="C61" s="10">
        <v>0</v>
      </c>
      <c r="D61" s="10">
        <v>19500</v>
      </c>
      <c r="E61" s="10">
        <v>0</v>
      </c>
      <c r="F61" s="10">
        <f t="shared" si="0"/>
        <v>19500</v>
      </c>
      <c r="G61" s="11">
        <f t="shared" si="1"/>
        <v>19500</v>
      </c>
    </row>
    <row r="62" spans="1:7" x14ac:dyDescent="0.2">
      <c r="A62" s="9">
        <v>1239</v>
      </c>
      <c r="B62" s="22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3" t="s">
        <v>58</v>
      </c>
      <c r="C63" s="7">
        <f>SUM(C64:C71)</f>
        <v>1253734.0900000001</v>
      </c>
      <c r="D63" s="7">
        <f>SUM(D64:D71)</f>
        <v>0</v>
      </c>
      <c r="E63" s="7">
        <f>SUM(E64:E71)</f>
        <v>0</v>
      </c>
      <c r="F63" s="7">
        <f t="shared" si="0"/>
        <v>1253734.0900000001</v>
      </c>
      <c r="G63" s="8">
        <f t="shared" si="1"/>
        <v>0</v>
      </c>
    </row>
    <row r="64" spans="1:7" x14ac:dyDescent="0.2">
      <c r="A64" s="9">
        <v>1241</v>
      </c>
      <c r="B64" s="22" t="s">
        <v>59</v>
      </c>
      <c r="C64" s="10">
        <v>420069.53</v>
      </c>
      <c r="D64" s="10">
        <v>0</v>
      </c>
      <c r="E64" s="10">
        <v>0</v>
      </c>
      <c r="F64" s="10">
        <f t="shared" si="0"/>
        <v>420069.53</v>
      </c>
      <c r="G64" s="11">
        <f t="shared" si="1"/>
        <v>0</v>
      </c>
    </row>
    <row r="65" spans="1:7" x14ac:dyDescent="0.2">
      <c r="A65" s="9">
        <v>1242</v>
      </c>
      <c r="B65" s="22" t="s">
        <v>60</v>
      </c>
      <c r="C65" s="10">
        <v>11112.56</v>
      </c>
      <c r="D65" s="10">
        <v>0</v>
      </c>
      <c r="E65" s="10">
        <v>0</v>
      </c>
      <c r="F65" s="10">
        <f t="shared" si="0"/>
        <v>11112.56</v>
      </c>
      <c r="G65" s="11">
        <f t="shared" si="1"/>
        <v>0</v>
      </c>
    </row>
    <row r="66" spans="1:7" x14ac:dyDescent="0.2">
      <c r="A66" s="9">
        <v>1243</v>
      </c>
      <c r="B66" s="22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2" t="s">
        <v>62</v>
      </c>
      <c r="C67" s="10">
        <v>821653</v>
      </c>
      <c r="D67" s="10">
        <v>0</v>
      </c>
      <c r="E67" s="10">
        <v>0</v>
      </c>
      <c r="F67" s="10">
        <f t="shared" si="0"/>
        <v>821653</v>
      </c>
      <c r="G67" s="11">
        <f t="shared" si="1"/>
        <v>0</v>
      </c>
    </row>
    <row r="68" spans="1:7" x14ac:dyDescent="0.2">
      <c r="A68" s="9">
        <v>1245</v>
      </c>
      <c r="B68" s="22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2" t="s">
        <v>64</v>
      </c>
      <c r="C69" s="10">
        <v>899</v>
      </c>
      <c r="D69" s="10">
        <v>0</v>
      </c>
      <c r="E69" s="10">
        <v>0</v>
      </c>
      <c r="F69" s="10">
        <f t="shared" si="2"/>
        <v>899</v>
      </c>
      <c r="G69" s="11">
        <f t="shared" si="3"/>
        <v>0</v>
      </c>
    </row>
    <row r="70" spans="1:7" x14ac:dyDescent="0.2">
      <c r="A70" s="9">
        <v>1247</v>
      </c>
      <c r="B70" s="22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2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3" t="s">
        <v>67</v>
      </c>
      <c r="C72" s="7">
        <f>SUM(C73:C77)</f>
        <v>11914.66</v>
      </c>
      <c r="D72" s="7">
        <f>SUM(D73:D77)</f>
        <v>0</v>
      </c>
      <c r="E72" s="7">
        <f>SUM(E73:E77)</f>
        <v>0</v>
      </c>
      <c r="F72" s="7">
        <f t="shared" si="2"/>
        <v>11914.66</v>
      </c>
      <c r="G72" s="8">
        <f t="shared" si="3"/>
        <v>0</v>
      </c>
    </row>
    <row r="73" spans="1:7" x14ac:dyDescent="0.2">
      <c r="A73" s="9">
        <v>1251</v>
      </c>
      <c r="B73" s="22" t="s">
        <v>68</v>
      </c>
      <c r="C73" s="10">
        <v>11914.66</v>
      </c>
      <c r="D73" s="10">
        <v>0</v>
      </c>
      <c r="E73" s="10">
        <v>0</v>
      </c>
      <c r="F73" s="10">
        <f t="shared" si="2"/>
        <v>11914.66</v>
      </c>
      <c r="G73" s="11">
        <f t="shared" si="3"/>
        <v>0</v>
      </c>
    </row>
    <row r="74" spans="1:7" x14ac:dyDescent="0.2">
      <c r="A74" s="9">
        <v>1252</v>
      </c>
      <c r="B74" s="22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2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2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2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3" t="s">
        <v>97</v>
      </c>
      <c r="C78" s="7">
        <f>SUM(C79:C83)</f>
        <v>-935312.74</v>
      </c>
      <c r="D78" s="7">
        <f>SUM(D79:D83)</f>
        <v>0</v>
      </c>
      <c r="E78" s="7">
        <f>SUM(E79:E83)</f>
        <v>0</v>
      </c>
      <c r="F78" s="7">
        <f t="shared" si="2"/>
        <v>-935312.74</v>
      </c>
      <c r="G78" s="8">
        <f t="shared" si="3"/>
        <v>0</v>
      </c>
    </row>
    <row r="79" spans="1:7" x14ac:dyDescent="0.2">
      <c r="A79" s="9">
        <v>1261</v>
      </c>
      <c r="B79" s="22" t="s">
        <v>98</v>
      </c>
      <c r="C79" s="13">
        <v>-5010.95</v>
      </c>
      <c r="D79" s="13">
        <v>0</v>
      </c>
      <c r="E79" s="13">
        <v>0</v>
      </c>
      <c r="F79" s="13">
        <f t="shared" si="2"/>
        <v>-5010.95</v>
      </c>
      <c r="G79" s="12">
        <f t="shared" si="3"/>
        <v>0</v>
      </c>
    </row>
    <row r="80" spans="1:7" x14ac:dyDescent="0.2">
      <c r="A80" s="9">
        <v>1262</v>
      </c>
      <c r="B80" s="22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2" t="s">
        <v>74</v>
      </c>
      <c r="C81" s="13">
        <v>-924802.04</v>
      </c>
      <c r="D81" s="13">
        <v>0</v>
      </c>
      <c r="E81" s="13">
        <v>0</v>
      </c>
      <c r="F81" s="13">
        <f t="shared" si="2"/>
        <v>-924802.04</v>
      </c>
      <c r="G81" s="12">
        <f t="shared" si="3"/>
        <v>0</v>
      </c>
    </row>
    <row r="82" spans="1:7" x14ac:dyDescent="0.2">
      <c r="A82" s="9">
        <v>1264</v>
      </c>
      <c r="B82" s="22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2" t="s">
        <v>76</v>
      </c>
      <c r="C83" s="13">
        <v>-5499.75</v>
      </c>
      <c r="D83" s="13">
        <v>0</v>
      </c>
      <c r="E83" s="13">
        <v>0</v>
      </c>
      <c r="F83" s="13">
        <f t="shared" si="2"/>
        <v>-5499.75</v>
      </c>
      <c r="G83" s="12">
        <f t="shared" si="3"/>
        <v>0</v>
      </c>
    </row>
    <row r="84" spans="1:7" x14ac:dyDescent="0.2">
      <c r="A84" s="5">
        <v>1270</v>
      </c>
      <c r="B84" s="23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2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2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2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2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2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2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3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2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2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2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2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2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5">
        <v>1290</v>
      </c>
      <c r="B97" s="23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2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2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5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26" t="s">
        <v>101</v>
      </c>
      <c r="B102" s="27"/>
      <c r="C102" s="27"/>
      <c r="D102" s="28"/>
    </row>
    <row r="103" spans="1:7" x14ac:dyDescent="0.2">
      <c r="A103" s="29"/>
      <c r="B103" s="29"/>
      <c r="C103" s="29"/>
      <c r="D103" s="28"/>
    </row>
    <row r="104" spans="1:7" x14ac:dyDescent="0.2">
      <c r="A104" s="30"/>
      <c r="B104" s="31"/>
      <c r="C104" s="30"/>
      <c r="D104" s="30"/>
    </row>
    <row r="105" spans="1:7" x14ac:dyDescent="0.2">
      <c r="A105" s="30"/>
      <c r="B105" s="30"/>
      <c r="C105" s="30"/>
      <c r="D105" s="30"/>
    </row>
    <row r="106" spans="1:7" x14ac:dyDescent="0.2">
      <c r="A106" s="30"/>
      <c r="B106" s="30" t="s">
        <v>102</v>
      </c>
      <c r="C106" s="30"/>
      <c r="D106" s="32" t="s">
        <v>102</v>
      </c>
    </row>
    <row r="107" spans="1:7" ht="45" x14ac:dyDescent="0.2">
      <c r="A107" s="30"/>
      <c r="B107" s="33" t="s">
        <v>108</v>
      </c>
      <c r="C107" s="34"/>
      <c r="D107" s="33" t="s">
        <v>109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2014-02-09T04:04:15Z</dcterms:created>
  <dcterms:modified xsi:type="dcterms:W3CDTF">2017-07-11T18:46:39Z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