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jose\Desktop\Formatos\"/>
    </mc:Choice>
  </mc:AlternateContent>
  <bookViews>
    <workbookView xWindow="0" yWindow="0" windowWidth="20490" windowHeight="787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D16" i="4"/>
  <c r="B16" i="4"/>
  <c r="G14" i="4"/>
  <c r="G13" i="4"/>
  <c r="G12" i="4"/>
  <c r="F11" i="4"/>
  <c r="E11" i="4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F27" i="4" s="1"/>
  <c r="D4" i="4"/>
  <c r="D27" i="4" s="1"/>
  <c r="C4" i="4"/>
  <c r="B4" i="4"/>
  <c r="B27" i="4" s="1"/>
  <c r="G77" i="3"/>
  <c r="G76" i="3"/>
  <c r="G75" i="3"/>
  <c r="G74" i="3"/>
  <c r="F73" i="3"/>
  <c r="E73" i="3"/>
  <c r="D73" i="3"/>
  <c r="G73" i="3" s="1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E53" i="3"/>
  <c r="D53" i="3"/>
  <c r="G53" i="3" s="1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G43" i="3" s="1"/>
  <c r="C43" i="3"/>
  <c r="B43" i="3"/>
  <c r="F42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8" i="3"/>
  <c r="G7" i="3"/>
  <c r="F6" i="3"/>
  <c r="F5" i="3" s="1"/>
  <c r="F79" i="3" s="1"/>
  <c r="E6" i="3"/>
  <c r="D6" i="3"/>
  <c r="C6" i="3"/>
  <c r="C5" i="3" s="1"/>
  <c r="C79" i="3" s="1"/>
  <c r="B6" i="3"/>
  <c r="B5" i="3" s="1"/>
  <c r="B79" i="3" s="1"/>
  <c r="E5" i="3"/>
  <c r="E79" i="3" s="1"/>
  <c r="D5" i="3"/>
  <c r="G24" i="2"/>
  <c r="G23" i="2"/>
  <c r="G22" i="2"/>
  <c r="G21" i="2"/>
  <c r="G20" i="2"/>
  <c r="G19" i="2"/>
  <c r="G18" i="2"/>
  <c r="G17" i="2"/>
  <c r="G16" i="2" s="1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F141" i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G108" i="1" s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G98" i="1" s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G88" i="1" s="1"/>
  <c r="C88" i="1"/>
  <c r="B88" i="1"/>
  <c r="G87" i="1"/>
  <c r="G86" i="1"/>
  <c r="G85" i="1"/>
  <c r="G84" i="1"/>
  <c r="G83" i="1"/>
  <c r="G82" i="1"/>
  <c r="G81" i="1"/>
  <c r="F80" i="1"/>
  <c r="F79" i="1" s="1"/>
  <c r="E80" i="1"/>
  <c r="D80" i="1"/>
  <c r="C80" i="1"/>
  <c r="C79" i="1" s="1"/>
  <c r="B80" i="1"/>
  <c r="B79" i="1" s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F66" i="1"/>
  <c r="E66" i="1"/>
  <c r="D66" i="1"/>
  <c r="G66" i="1" s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 s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D33" i="1"/>
  <c r="G33" i="1" s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G23" i="1" s="1"/>
  <c r="C23" i="1"/>
  <c r="B23" i="1"/>
  <c r="G22" i="1"/>
  <c r="G21" i="1"/>
  <c r="G20" i="1"/>
  <c r="G19" i="1"/>
  <c r="G18" i="1"/>
  <c r="G17" i="1"/>
  <c r="G16" i="1"/>
  <c r="G15" i="1"/>
  <c r="F13" i="1"/>
  <c r="E13" i="1"/>
  <c r="D13" i="1"/>
  <c r="G13" i="1" s="1"/>
  <c r="C13" i="1"/>
  <c r="B13" i="1"/>
  <c r="G12" i="1"/>
  <c r="G11" i="1"/>
  <c r="G10" i="1"/>
  <c r="G9" i="1"/>
  <c r="G8" i="1"/>
  <c r="G7" i="1"/>
  <c r="G6" i="1"/>
  <c r="F5" i="1"/>
  <c r="F4" i="1" s="1"/>
  <c r="E5" i="1"/>
  <c r="D5" i="1"/>
  <c r="C5" i="1"/>
  <c r="C4" i="1" s="1"/>
  <c r="C154" i="1" s="1"/>
  <c r="B5" i="1"/>
  <c r="B4" i="1" s="1"/>
  <c r="D4" i="1"/>
  <c r="D154" i="1" s="1"/>
  <c r="G5" i="1" l="1"/>
  <c r="G4" i="1" s="1"/>
  <c r="E4" i="1"/>
  <c r="G80" i="1"/>
  <c r="E79" i="1"/>
  <c r="G5" i="2"/>
  <c r="G6" i="3"/>
  <c r="E4" i="4"/>
  <c r="E27" i="4" s="1"/>
  <c r="G16" i="4"/>
  <c r="C16" i="4"/>
  <c r="B154" i="1"/>
  <c r="F154" i="1"/>
  <c r="G79" i="1"/>
  <c r="G154" i="1" s="1"/>
  <c r="G26" i="2"/>
  <c r="G5" i="3"/>
  <c r="C27" i="4"/>
  <c r="D42" i="3"/>
  <c r="G42" i="3" s="1"/>
  <c r="G11" i="4"/>
  <c r="G4" i="4" s="1"/>
  <c r="G27" i="4" s="1"/>
  <c r="G79" i="3" l="1"/>
  <c r="E154" i="1"/>
  <c r="D79" i="3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<sst xmlns="http://schemas.openxmlformats.org/spreadsheetml/2006/main" count="297" uniqueCount="153">
  <si>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</si>
  <si>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</si>
  <si>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</si>
  <si>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</si>
  <si>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</si>
  <si>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</si>
  <si>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</si>
  <si>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</si>
  <si>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</si>
  <si>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</si>
  <si>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</si>
  <si>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</si>
  <si>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</si>
  <si>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</si>
  <si>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</si>
  <si>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</si>
  <si>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</si>
  <si>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</si>
  <si>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</si>
  <si>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</si>
  <si>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</si>
  <si>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</si>
  <si>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</si>
  <si>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</si>
  <si>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</si>
  <si>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</si>
  <si>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</si>
  <si>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</si>
  <si>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</si>
  <si>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</si>
  <si>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</si>
  <si>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</si>
  <si>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</si>
  <si>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</si>
  <si>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</si>
  <si>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</si>
  <si>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</si>
  <si>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</si>
  <si>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</si>
  <si>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</si>
  <si>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</si>
  <si>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</si>
  <si>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</si>
  <si>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</si>
  <si>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</si>
  <si>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</si>
  <si>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</si>
  <si>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</si>
  <si>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</si>
  <si>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</si>
  <si>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</si>
  <si>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</si>
  <si>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</si>
  <si>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</si>
  <si>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</si>
  <si>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</si>
  <si>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</si>
  <si>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</si>
  <si>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</si>
  <si>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</si>
  <si>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</si>
  <si>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</si>
  <si>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</si>
  <si>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</si>
  <si>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</si>
  <si>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</si>
  <si>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</si>
  <si>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</si>
  <si>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</si>
  <si>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</si>
  <si>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</si>
  <si>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</si>
  <si>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</si>
  <si>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</si>
  <si>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</si>
  <si>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</si>
  <si>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</si>
  <si>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</si>
  <si>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</si>
  <si>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</si>
  <si>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</si>
  <si>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</si>
  <si>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</si>
  <si>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</si>
  <si>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NOMBRE DEL ENTE PÚBLICO (a)
Estado Analítico del Ejercicio del Presupuesto de Egresos Detallado - LDF
Clasificación Administrativa
Del 1 de enero al XX de XXXX de 20XN (b)
(PESOS)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</si>
  <si>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</si>
  <si>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</si>
  <si>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</si>
  <si>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</si>
  <si>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</si>
  <si>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</si>
  <si>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</si>
  <si>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</si>
  <si>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</si>
  <si>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</si>
  <si>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</si>
  <si>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</si>
  <si>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</si>
  <si>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</si>
  <si>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</si>
  <si>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</si>
  <si>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NOMBRE DEL ENTE PÚBLICO (a)
Estado Analítico del Ejercicio del Presupuesto de Egresos Detallado - LDF
Clasificación Funcional (Finalidad y Función)
Del 1 de enero Al XX de XXXX de 20XN (b)
(PESOS)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</si>
  <si>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</si>
  <si>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</si>
  <si>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</si>
  <si>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</si>
  <si>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</si>
  <si>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</si>
  <si>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</si>
  <si>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</si>
  <si>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</si>
  <si>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</si>
  <si>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</si>
  <si>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</si>
  <si>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</si>
  <si>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</si>
  <si>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</si>
  <si>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</si>
  <si>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</si>
  <si>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</si>
  <si>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</si>
  <si>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</si>
  <si>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</si>
  <si>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</si>
  <si>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</si>
  <si>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</si>
  <si>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</si>
  <si>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</si>
  <si>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</si>
  <si>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</si>
  <si>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</si>
  <si>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</si>
  <si>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</si>
  <si>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</si>
  <si>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</si>
  <si>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</si>
  <si>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NOMBRE DEL ENTE PÚBLICO (a)
Estado Analítico del Ejercicio del Presupuesto de Egresos Detallado - LDF
Clasificación de Servicios Personales por Categoría
Del 1 de enero al XX de XXXX de 20XN (b)
(PESOS)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</si>
  <si>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</si>
  <si>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</si>
  <si>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</si>
  <si>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</si>
  <si>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</si>
  <si>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</si>
  <si>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</si>
  <si>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</si>
  <si>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</si>
  <si>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</si>
  <si>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</si>
  <si>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</si>
  <si>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</si>
  <si>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</si>
  <si>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</si>
  <si>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Estado Analítico del Ejercicio del Presupuesto de Egresos Detallado - LDF
Clasificación por Objeto del Gasto (Capítulo y Concepto)
Del 1 de ener al 31 de diciembre de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</si>
</sst>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151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A7" sqref="A7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45" t="s">
        <v>152</v>
      </c>
      <c r="B1" s="46"/>
      <c r="C1" s="46"/>
      <c r="D1" s="46"/>
      <c r="E1" s="46"/>
      <c r="F1" s="46"/>
      <c r="G1" s="47"/>
    </row>
    <row r="2" spans="1:7">
      <c r="A2" s="2"/>
      <c r="B2" s="48" t="s">
        <v>0</v>
      </c>
      <c r="C2" s="48"/>
      <c r="D2" s="48"/>
      <c r="E2" s="48"/>
      <c r="F2" s="48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3872993.92</v>
      </c>
      <c r="C4" s="7">
        <f t="shared" ref="C4:G4" si="0">C5+C13+C23+C33+C43+C53+C57+C66+C70</f>
        <v>800000.29</v>
      </c>
      <c r="D4" s="7">
        <f t="shared" si="0"/>
        <v>4672994.21</v>
      </c>
      <c r="E4" s="7">
        <f t="shared" si="0"/>
        <v>4579991.3</v>
      </c>
      <c r="F4" s="7">
        <f t="shared" si="0"/>
        <v>4575179.3</v>
      </c>
      <c r="G4" s="7">
        <f t="shared" si="0"/>
        <v>97164.819999999978</v>
      </c>
    </row>
    <row r="5" spans="1:7">
      <c r="A5" s="8" t="s">
        <v>9</v>
      </c>
      <c r="B5" s="9">
        <f>SUM(B6:B12)</f>
        <v>1532278.81</v>
      </c>
      <c r="C5" s="9">
        <f t="shared" ref="C5:G5" si="1">SUM(C6:C12)</f>
        <v>-111796.4</v>
      </c>
      <c r="D5" s="9">
        <f t="shared" si="1"/>
        <v>1420482.41</v>
      </c>
      <c r="E5" s="9">
        <f t="shared" si="1"/>
        <v>1393586.0699999998</v>
      </c>
      <c r="F5" s="9">
        <f t="shared" si="1"/>
        <v>1393586.0699999998</v>
      </c>
      <c r="G5" s="9">
        <f t="shared" si="1"/>
        <v>31058.249999999978</v>
      </c>
    </row>
    <row r="6" spans="1:7">
      <c r="A6" s="10" t="s">
        <v>10</v>
      </c>
      <c r="B6" s="11">
        <v>857162.96</v>
      </c>
      <c r="C6" s="11">
        <v>17855.16</v>
      </c>
      <c r="D6" s="11">
        <v>875018.12</v>
      </c>
      <c r="E6" s="11">
        <v>853024.39</v>
      </c>
      <c r="F6" s="11">
        <v>853024.39</v>
      </c>
      <c r="G6" s="11">
        <f>D6-E6</f>
        <v>21993.729999999981</v>
      </c>
    </row>
    <row r="7" spans="1:7">
      <c r="A7" s="10" t="s">
        <v>11</v>
      </c>
      <c r="B7" s="11">
        <v>462489.59999999998</v>
      </c>
      <c r="C7" s="11">
        <v>-130385.3</v>
      </c>
      <c r="D7" s="11">
        <v>332104.3</v>
      </c>
      <c r="E7" s="11">
        <v>332104.3</v>
      </c>
      <c r="F7" s="11">
        <v>332104.3</v>
      </c>
      <c r="G7" s="11">
        <f t="shared" ref="G7:G70" si="2">D7-E7</f>
        <v>0</v>
      </c>
    </row>
    <row r="8" spans="1:7">
      <c r="A8" s="10" t="s">
        <v>12</v>
      </c>
      <c r="B8" s="11">
        <v>124851.95</v>
      </c>
      <c r="C8" s="11">
        <v>-1345.98</v>
      </c>
      <c r="D8" s="11">
        <v>123505.97</v>
      </c>
      <c r="E8" s="11">
        <v>123505.97</v>
      </c>
      <c r="F8" s="11">
        <v>123505.97</v>
      </c>
      <c r="G8" s="11">
        <f t="shared" si="2"/>
        <v>0</v>
      </c>
    </row>
    <row r="9" spans="1:7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f t="shared" si="2"/>
        <v>0</v>
      </c>
    </row>
    <row r="10" spans="1:7">
      <c r="A10" s="10" t="s">
        <v>14</v>
      </c>
      <c r="B10" s="11">
        <v>87774.3</v>
      </c>
      <c r="C10" s="11">
        <v>2079.7199999999998</v>
      </c>
      <c r="D10" s="11">
        <v>89854.02</v>
      </c>
      <c r="E10" s="11">
        <v>84951.41</v>
      </c>
      <c r="F10" s="11">
        <v>84951.41</v>
      </c>
      <c r="G10" s="11">
        <f t="shared" si="2"/>
        <v>4902.6100000000006</v>
      </c>
    </row>
    <row r="11" spans="1:7">
      <c r="A11" s="10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1">
        <f>D14-E14</f>
        <v>4161.9099999999962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167129</v>
      </c>
      <c r="C13" s="9">
        <f>SUM(C14:C22)</f>
        <v>31990.26</v>
      </c>
      <c r="D13" s="9">
        <f>SUM(D14:D22)</f>
        <v>199119.25999999998</v>
      </c>
      <c r="E13" s="9">
        <f>SUM(E14:E22)</f>
        <v>190774.72</v>
      </c>
      <c r="F13" s="9">
        <f>SUM(F14:F22)</f>
        <v>190774.72</v>
      </c>
      <c r="G13" s="9">
        <f t="shared" si="2"/>
        <v>8344.539999999979</v>
      </c>
    </row>
    <row r="14" spans="1:7">
      <c r="A14" s="10" t="s">
        <v>18</v>
      </c>
      <c r="B14" s="11">
        <v>37929</v>
      </c>
      <c r="C14" s="11">
        <v>16912.21</v>
      </c>
      <c r="D14" s="11">
        <v>54841.21</v>
      </c>
      <c r="E14" s="11">
        <v>50679.3</v>
      </c>
      <c r="F14" s="11">
        <v>50679.3</v>
      </c>
      <c r="G14" s="11">
        <f t="shared" si="2"/>
        <v>4161.9099999999962</v>
      </c>
    </row>
    <row r="15" spans="1:7">
      <c r="A15" s="10" t="s">
        <v>19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f t="shared" si="2"/>
        <v>0</v>
      </c>
    </row>
    <row r="16" spans="1:7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 t="shared" si="2"/>
        <v>0</v>
      </c>
    </row>
    <row r="17" spans="1:7">
      <c r="A17" s="10" t="s">
        <v>21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f t="shared" si="2"/>
        <v>0</v>
      </c>
    </row>
    <row r="18" spans="1:7">
      <c r="A18" s="10" t="s">
        <v>22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f t="shared" si="2"/>
        <v>0</v>
      </c>
    </row>
    <row r="19" spans="1:7">
      <c r="A19" s="10" t="s">
        <v>23</v>
      </c>
      <c r="B19" s="11">
        <v>104200</v>
      </c>
      <c r="C19" s="11">
        <v>-6089.47</v>
      </c>
      <c r="D19" s="11">
        <v>98110.53</v>
      </c>
      <c r="E19" s="11">
        <v>97891.9</v>
      </c>
      <c r="F19" s="11">
        <v>97891.9</v>
      </c>
      <c r="G19" s="11">
        <f t="shared" si="2"/>
        <v>218.63000000000466</v>
      </c>
    </row>
    <row r="20" spans="1:7">
      <c r="A20" s="10" t="s">
        <v>24</v>
      </c>
      <c r="B20" s="11">
        <v>25000</v>
      </c>
      <c r="C20" s="11">
        <v>21167.52</v>
      </c>
      <c r="D20" s="11">
        <v>46167.519999999997</v>
      </c>
      <c r="E20" s="11">
        <v>42203.519999999997</v>
      </c>
      <c r="F20" s="11">
        <v>42203.519999999997</v>
      </c>
      <c r="G20" s="11">
        <f t="shared" si="2"/>
        <v>3964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27</v>
      </c>
      <c r="B23" s="9">
        <f>SUM(B24:B32)</f>
        <v>1423086.1099999999</v>
      </c>
      <c r="C23" s="9">
        <f t="shared" ref="C23:F23" si="3">SUM(C24:C32)</f>
        <v>208547.5800000001</v>
      </c>
      <c r="D23" s="9">
        <f t="shared" si="3"/>
        <v>1631633.69</v>
      </c>
      <c r="E23" s="9">
        <f t="shared" si="3"/>
        <v>1604635.15</v>
      </c>
      <c r="F23" s="9">
        <f t="shared" si="3"/>
        <v>1599823.15</v>
      </c>
      <c r="G23" s="9">
        <f t="shared" si="2"/>
        <v>26998.540000000037</v>
      </c>
    </row>
    <row r="24" spans="1:7">
      <c r="A24" s="10" t="s">
        <v>28</v>
      </c>
      <c r="B24" s="11">
        <v>30000</v>
      </c>
      <c r="C24" s="11">
        <v>2938.07</v>
      </c>
      <c r="D24" s="11">
        <v>32938.07</v>
      </c>
      <c r="E24" s="11">
        <v>32200.67</v>
      </c>
      <c r="F24" s="11">
        <v>32200.67</v>
      </c>
      <c r="G24" s="11">
        <f t="shared" si="2"/>
        <v>737.40000000000146</v>
      </c>
    </row>
    <row r="25" spans="1:7">
      <c r="A25" s="10" t="s">
        <v>29</v>
      </c>
      <c r="B25" s="11">
        <v>0</v>
      </c>
      <c r="C25" s="11">
        <v>154744.29</v>
      </c>
      <c r="D25" s="11">
        <v>154744.29</v>
      </c>
      <c r="E25" s="11">
        <v>154744.29</v>
      </c>
      <c r="F25" s="11">
        <v>154744.29</v>
      </c>
      <c r="G25" s="11">
        <f t="shared" si="2"/>
        <v>0</v>
      </c>
    </row>
    <row r="26" spans="1:7">
      <c r="A26" s="10" t="s">
        <v>30</v>
      </c>
      <c r="B26" s="11">
        <v>220400</v>
      </c>
      <c r="C26" s="11">
        <v>0</v>
      </c>
      <c r="D26" s="11">
        <v>220400</v>
      </c>
      <c r="E26" s="11">
        <v>220400</v>
      </c>
      <c r="F26" s="11">
        <v>220400</v>
      </c>
      <c r="G26" s="11">
        <f t="shared" si="2"/>
        <v>0</v>
      </c>
    </row>
    <row r="27" spans="1:7">
      <c r="A27" s="10" t="s">
        <v>31</v>
      </c>
      <c r="B27" s="11">
        <v>16150</v>
      </c>
      <c r="C27" s="11">
        <v>-1441.05</v>
      </c>
      <c r="D27" s="11">
        <v>14708.95</v>
      </c>
      <c r="E27" s="11">
        <v>14606.54</v>
      </c>
      <c r="F27" s="11">
        <v>14606.54</v>
      </c>
      <c r="G27" s="11">
        <f t="shared" si="2"/>
        <v>102.40999999999985</v>
      </c>
    </row>
    <row r="28" spans="1:7">
      <c r="A28" s="10" t="s">
        <v>32</v>
      </c>
      <c r="B28" s="11">
        <v>79804</v>
      </c>
      <c r="C28" s="11">
        <v>-10898.53</v>
      </c>
      <c r="D28" s="11">
        <v>68905.47</v>
      </c>
      <c r="E28" s="11">
        <v>50931.08</v>
      </c>
      <c r="F28" s="11">
        <v>50931.08</v>
      </c>
      <c r="G28" s="11">
        <f t="shared" si="2"/>
        <v>17974.39</v>
      </c>
    </row>
    <row r="29" spans="1:7">
      <c r="A29" s="10" t="s">
        <v>33</v>
      </c>
      <c r="B29" s="11">
        <v>153319</v>
      </c>
      <c r="C29" s="11">
        <v>137283.04</v>
      </c>
      <c r="D29" s="11">
        <v>290602.03999999998</v>
      </c>
      <c r="E29" s="11">
        <v>287269.90999999997</v>
      </c>
      <c r="F29" s="11">
        <v>287269.90999999997</v>
      </c>
      <c r="G29" s="11">
        <f t="shared" si="2"/>
        <v>3332.1300000000047</v>
      </c>
    </row>
    <row r="30" spans="1:7">
      <c r="A30" s="10" t="s">
        <v>34</v>
      </c>
      <c r="B30" s="11">
        <v>60000</v>
      </c>
      <c r="C30" s="11">
        <v>31282.84</v>
      </c>
      <c r="D30" s="11">
        <v>91282.84</v>
      </c>
      <c r="E30" s="11">
        <v>91282.83</v>
      </c>
      <c r="F30" s="11">
        <v>91282.83</v>
      </c>
      <c r="G30" s="11">
        <f t="shared" si="2"/>
        <v>9.9999999947613105E-3</v>
      </c>
    </row>
    <row r="31" spans="1:7">
      <c r="A31" s="10" t="s">
        <v>35</v>
      </c>
      <c r="B31" s="11">
        <v>828265.96</v>
      </c>
      <c r="C31" s="11">
        <v>-100745.93</v>
      </c>
      <c r="D31" s="11">
        <v>727520.03</v>
      </c>
      <c r="E31" s="11">
        <v>727302.83</v>
      </c>
      <c r="F31" s="11">
        <v>727302.83</v>
      </c>
      <c r="G31" s="11">
        <f t="shared" si="2"/>
        <v>217.20000000006985</v>
      </c>
    </row>
    <row r="32" spans="1:7">
      <c r="A32" s="10" t="s">
        <v>36</v>
      </c>
      <c r="B32" s="11">
        <v>35147.15</v>
      </c>
      <c r="C32" s="11">
        <v>-4615.1499999999996</v>
      </c>
      <c r="D32" s="11">
        <v>30532</v>
      </c>
      <c r="E32" s="11">
        <v>25897</v>
      </c>
      <c r="F32" s="11">
        <v>21085</v>
      </c>
      <c r="G32" s="11">
        <f t="shared" si="2"/>
        <v>4635</v>
      </c>
    </row>
    <row r="33" spans="1:7">
      <c r="A33" s="8" t="s">
        <v>37</v>
      </c>
      <c r="B33" s="9">
        <f>SUM(B34:B42)</f>
        <v>512500</v>
      </c>
      <c r="C33" s="9">
        <f t="shared" ref="C33:F33" si="4">SUM(C34:C42)</f>
        <v>667683.72</v>
      </c>
      <c r="D33" s="9">
        <f t="shared" si="4"/>
        <v>1180183.72</v>
      </c>
      <c r="E33" s="9">
        <f t="shared" si="4"/>
        <v>1149420.23</v>
      </c>
      <c r="F33" s="9">
        <f t="shared" si="4"/>
        <v>1149420.23</v>
      </c>
      <c r="G33" s="9">
        <f t="shared" si="2"/>
        <v>30763.489999999991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>
        <v>512500</v>
      </c>
      <c r="C37" s="11">
        <v>667683.72</v>
      </c>
      <c r="D37" s="11">
        <v>1180183.72</v>
      </c>
      <c r="E37" s="11">
        <v>1149420.23</v>
      </c>
      <c r="F37" s="11">
        <v>1149420.23</v>
      </c>
      <c r="G37" s="11">
        <f t="shared" si="2"/>
        <v>30763.489999999991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238000</v>
      </c>
      <c r="C43" s="9">
        <f t="shared" ref="C43:F43" si="5">SUM(C44:C52)</f>
        <v>3575.13</v>
      </c>
      <c r="D43" s="9">
        <f t="shared" si="5"/>
        <v>241575.13</v>
      </c>
      <c r="E43" s="9">
        <f t="shared" si="5"/>
        <v>241575.13</v>
      </c>
      <c r="F43" s="9">
        <f t="shared" si="5"/>
        <v>241575.13</v>
      </c>
      <c r="G43" s="9">
        <f t="shared" si="2"/>
        <v>0</v>
      </c>
    </row>
    <row r="44" spans="1:7">
      <c r="A44" s="10" t="s">
        <v>48</v>
      </c>
      <c r="B44" s="11">
        <v>30000</v>
      </c>
      <c r="C44" s="11">
        <v>-4774.88</v>
      </c>
      <c r="D44" s="11">
        <v>25225.119999999999</v>
      </c>
      <c r="E44" s="11">
        <v>25225.119999999999</v>
      </c>
      <c r="F44" s="11">
        <v>25225.119999999999</v>
      </c>
      <c r="G44" s="11">
        <f t="shared" si="2"/>
        <v>0</v>
      </c>
    </row>
    <row r="45" spans="1:7">
      <c r="A45" s="10" t="s">
        <v>49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 t="shared" si="2"/>
        <v>0</v>
      </c>
    </row>
    <row r="46" spans="1:7">
      <c r="A46" s="10" t="s">
        <v>50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 t="shared" si="2"/>
        <v>0</v>
      </c>
    </row>
    <row r="47" spans="1:7">
      <c r="A47" s="10" t="s">
        <v>51</v>
      </c>
      <c r="B47" s="11">
        <v>208000</v>
      </c>
      <c r="C47" s="11">
        <v>-200</v>
      </c>
      <c r="D47" s="11">
        <v>207800</v>
      </c>
      <c r="E47" s="11">
        <v>207800</v>
      </c>
      <c r="F47" s="11">
        <v>207800</v>
      </c>
      <c r="G47" s="11">
        <f t="shared" si="2"/>
        <v>0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2"/>
        <v>0</v>
      </c>
    </row>
    <row r="49" spans="1:7">
      <c r="A49" s="10" t="s">
        <v>53</v>
      </c>
      <c r="B49" s="11">
        <v>0</v>
      </c>
      <c r="C49" s="11">
        <v>8550.01</v>
      </c>
      <c r="D49" s="11">
        <v>8550.01</v>
      </c>
      <c r="E49" s="11">
        <v>8550.01</v>
      </c>
      <c r="F49" s="11">
        <v>8550.01</v>
      </c>
      <c r="G49" s="11">
        <f t="shared" si="2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0</v>
      </c>
      <c r="C53" s="9">
        <f t="shared" ref="C53:F53" si="6">SUM(C54:C56)</f>
        <v>0</v>
      </c>
      <c r="D53" s="9">
        <f t="shared" si="6"/>
        <v>0</v>
      </c>
      <c r="E53" s="9">
        <f t="shared" si="6"/>
        <v>0</v>
      </c>
      <c r="F53" s="9">
        <f t="shared" si="6"/>
        <v>0</v>
      </c>
      <c r="G53" s="9">
        <f t="shared" si="2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7">SUM(C58:C65)</f>
        <v>0</v>
      </c>
      <c r="D57" s="9">
        <f t="shared" si="7"/>
        <v>0</v>
      </c>
      <c r="E57" s="9">
        <f t="shared" si="7"/>
        <v>0</v>
      </c>
      <c r="F57" s="9">
        <f t="shared" si="7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8">SUM(C67:C69)</f>
        <v>0</v>
      </c>
      <c r="D66" s="9">
        <f t="shared" si="8"/>
        <v>0</v>
      </c>
      <c r="E66" s="9">
        <f t="shared" si="8"/>
        <v>0</v>
      </c>
      <c r="F66" s="9">
        <f t="shared" si="8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9">SUM(C71:C77)</f>
        <v>0</v>
      </c>
      <c r="D70" s="9">
        <f t="shared" si="9"/>
        <v>0</v>
      </c>
      <c r="E70" s="9">
        <f t="shared" si="9"/>
        <v>0</v>
      </c>
      <c r="F70" s="9">
        <f t="shared" si="9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0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0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0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0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0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0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0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1">C80+C88+C98+C108+C118+C128+C132+C141+C145</f>
        <v>0</v>
      </c>
      <c r="D79" s="13">
        <f t="shared" si="11"/>
        <v>0</v>
      </c>
      <c r="E79" s="13">
        <f t="shared" si="11"/>
        <v>0</v>
      </c>
      <c r="F79" s="13">
        <f t="shared" si="11"/>
        <v>0</v>
      </c>
      <c r="G79" s="13">
        <f t="shared" si="11"/>
        <v>0</v>
      </c>
    </row>
    <row r="80" spans="1:7">
      <c r="A80" s="14" t="s">
        <v>9</v>
      </c>
      <c r="B80" s="13">
        <f>SUM(B81:B87)</f>
        <v>0</v>
      </c>
      <c r="C80" s="13">
        <f t="shared" ref="C80:G80" si="12">SUM(C81:C87)</f>
        <v>0</v>
      </c>
      <c r="D80" s="13">
        <f t="shared" si="12"/>
        <v>0</v>
      </c>
      <c r="E80" s="13">
        <f t="shared" si="12"/>
        <v>0</v>
      </c>
      <c r="F80" s="13">
        <f t="shared" si="12"/>
        <v>0</v>
      </c>
      <c r="G80" s="13">
        <f t="shared" si="12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3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3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3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3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3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3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3"/>
        <v>0</v>
      </c>
    </row>
    <row r="88" spans="1:7">
      <c r="A88" s="14" t="s">
        <v>17</v>
      </c>
      <c r="B88" s="13">
        <f>SUM(B89:B97)</f>
        <v>0</v>
      </c>
      <c r="C88" s="13">
        <f t="shared" ref="C88:F88" si="14">SUM(C89:C97)</f>
        <v>0</v>
      </c>
      <c r="D88" s="13">
        <f t="shared" si="14"/>
        <v>0</v>
      </c>
      <c r="E88" s="13">
        <f t="shared" si="14"/>
        <v>0</v>
      </c>
      <c r="F88" s="13">
        <f t="shared" si="14"/>
        <v>0</v>
      </c>
      <c r="G88" s="13">
        <f t="shared" si="13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3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3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3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3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3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3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3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3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3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5">SUM(C99:C107)</f>
        <v>0</v>
      </c>
      <c r="D98" s="13">
        <f t="shared" si="15"/>
        <v>0</v>
      </c>
      <c r="E98" s="13">
        <f t="shared" si="15"/>
        <v>0</v>
      </c>
      <c r="F98" s="13">
        <f t="shared" si="15"/>
        <v>0</v>
      </c>
      <c r="G98" s="13">
        <f t="shared" si="13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3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3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3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3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3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3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3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3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3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6">SUM(C109:C117)</f>
        <v>0</v>
      </c>
      <c r="D108" s="13">
        <f t="shared" si="16"/>
        <v>0</v>
      </c>
      <c r="E108" s="13">
        <f t="shared" si="16"/>
        <v>0</v>
      </c>
      <c r="F108" s="13">
        <f t="shared" si="16"/>
        <v>0</v>
      </c>
      <c r="G108" s="13">
        <f t="shared" si="13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3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3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3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3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3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3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3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3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3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7">SUM(C119:C127)</f>
        <v>0</v>
      </c>
      <c r="D118" s="13">
        <f t="shared" si="17"/>
        <v>0</v>
      </c>
      <c r="E118" s="13">
        <f t="shared" si="17"/>
        <v>0</v>
      </c>
      <c r="F118" s="13">
        <f t="shared" si="17"/>
        <v>0</v>
      </c>
      <c r="G118" s="13">
        <f t="shared" si="13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3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3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3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3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3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3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3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3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3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8">SUM(C129:C131)</f>
        <v>0</v>
      </c>
      <c r="D128" s="13">
        <f t="shared" si="18"/>
        <v>0</v>
      </c>
      <c r="E128" s="13">
        <f t="shared" si="18"/>
        <v>0</v>
      </c>
      <c r="F128" s="13">
        <f t="shared" si="18"/>
        <v>0</v>
      </c>
      <c r="G128" s="13">
        <f t="shared" si="13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3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3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3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19">SUM(C133:C140)</f>
        <v>0</v>
      </c>
      <c r="D132" s="13">
        <f t="shared" si="19"/>
        <v>0</v>
      </c>
      <c r="E132" s="13">
        <f t="shared" si="19"/>
        <v>0</v>
      </c>
      <c r="F132" s="13">
        <f t="shared" si="19"/>
        <v>0</v>
      </c>
      <c r="G132" s="13">
        <f t="shared" si="13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3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3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3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3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3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3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3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3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0">SUM(C142:C144)</f>
        <v>0</v>
      </c>
      <c r="D141" s="13">
        <f t="shared" si="20"/>
        <v>0</v>
      </c>
      <c r="E141" s="13">
        <f t="shared" si="20"/>
        <v>0</v>
      </c>
      <c r="F141" s="13">
        <f t="shared" si="20"/>
        <v>0</v>
      </c>
      <c r="G141" s="13">
        <f t="shared" si="13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3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3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3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1">SUM(C146:C152)</f>
        <v>0</v>
      </c>
      <c r="D145" s="13">
        <f t="shared" si="21"/>
        <v>0</v>
      </c>
      <c r="E145" s="13">
        <f t="shared" si="21"/>
        <v>0</v>
      </c>
      <c r="F145" s="13">
        <f t="shared" si="21"/>
        <v>0</v>
      </c>
      <c r="G145" s="13">
        <f t="shared" ref="G145:G152" si="22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2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2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2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2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2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2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2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3872993.92</v>
      </c>
      <c r="C154" s="13">
        <f t="shared" ref="C154:G154" si="23">C4+C79</f>
        <v>800000.29</v>
      </c>
      <c r="D154" s="13">
        <f t="shared" si="23"/>
        <v>4672994.21</v>
      </c>
      <c r="E154" s="13">
        <f t="shared" si="23"/>
        <v>4579991.3</v>
      </c>
      <c r="F154" s="13">
        <f t="shared" si="23"/>
        <v>4575179.3</v>
      </c>
      <c r="G154" s="13">
        <f t="shared" si="23"/>
        <v>97164.819999999978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84</v>
      </c>
      <c r="B1" s="50"/>
      <c r="C1" s="50"/>
      <c r="D1" s="50"/>
      <c r="E1" s="50"/>
      <c r="F1" s="50"/>
      <c r="G1" s="51"/>
    </row>
    <row r="2" spans="1:7">
      <c r="A2" s="20"/>
      <c r="B2" s="52" t="s">
        <v>0</v>
      </c>
      <c r="C2" s="52"/>
      <c r="D2" s="52"/>
      <c r="E2" s="52"/>
      <c r="F2" s="52"/>
      <c r="G2" s="20"/>
    </row>
    <row r="3" spans="1:7" ht="22.5">
      <c r="A3" s="21" t="s">
        <v>1</v>
      </c>
      <c r="B3" s="22" t="s">
        <v>2</v>
      </c>
      <c r="C3" s="22" t="s">
        <v>85</v>
      </c>
      <c r="D3" s="22" t="s">
        <v>86</v>
      </c>
      <c r="E3" s="22" t="s">
        <v>5</v>
      </c>
      <c r="F3" s="22" t="s">
        <v>87</v>
      </c>
      <c r="G3" s="21" t="s">
        <v>88</v>
      </c>
    </row>
    <row r="4" spans="1:7">
      <c r="A4" s="23" t="s">
        <v>89</v>
      </c>
      <c r="B4" s="24"/>
      <c r="C4" s="24"/>
      <c r="D4" s="24"/>
      <c r="E4" s="24"/>
      <c r="F4" s="24"/>
      <c r="G4" s="24"/>
    </row>
    <row r="5" spans="1:7">
      <c r="A5" s="25" t="s">
        <v>90</v>
      </c>
      <c r="B5" s="13">
        <f>SUM(B6:B13)</f>
        <v>0</v>
      </c>
      <c r="C5" s="13">
        <f t="shared" ref="C5:G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>
      <c r="A6" s="26" t="s">
        <v>91</v>
      </c>
      <c r="B6" s="16"/>
      <c r="C6" s="16"/>
      <c r="D6" s="16"/>
      <c r="E6" s="16"/>
      <c r="F6" s="16"/>
      <c r="G6" s="16">
        <f>D6-E6</f>
        <v>0</v>
      </c>
    </row>
    <row r="7" spans="1:7">
      <c r="A7" s="26" t="s">
        <v>92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93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94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95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96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97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98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99</v>
      </c>
      <c r="B15" s="16"/>
      <c r="C15" s="16"/>
      <c r="D15" s="16"/>
      <c r="E15" s="16"/>
      <c r="F15" s="16"/>
      <c r="G15" s="16"/>
    </row>
    <row r="16" spans="1:7">
      <c r="A16" s="27" t="s">
        <v>100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91</v>
      </c>
      <c r="B17" s="16"/>
      <c r="C17" s="16"/>
      <c r="D17" s="16"/>
      <c r="E17" s="16"/>
      <c r="F17" s="16"/>
      <c r="G17" s="16">
        <f t="shared" ref="G17:G24" si="3">D17-E17</f>
        <v>0</v>
      </c>
    </row>
    <row r="18" spans="1:7">
      <c r="A18" s="26" t="s">
        <v>92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93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94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95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96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97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98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0</v>
      </c>
      <c r="C26" s="13">
        <f t="shared" ref="C26:G26" si="4">C5+C16</f>
        <v>0</v>
      </c>
      <c r="D26" s="13">
        <f t="shared" si="4"/>
        <v>0</v>
      </c>
      <c r="E26" s="13">
        <f t="shared" si="4"/>
        <v>0</v>
      </c>
      <c r="F26" s="13">
        <f t="shared" si="4"/>
        <v>0</v>
      </c>
      <c r="G26" s="13">
        <f t="shared" si="4"/>
        <v>0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G1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49" t="s">
        <v>101</v>
      </c>
      <c r="B1" s="53"/>
      <c r="C1" s="53"/>
      <c r="D1" s="53"/>
      <c r="E1" s="53"/>
      <c r="F1" s="53"/>
      <c r="G1" s="54"/>
    </row>
    <row r="2" spans="1:7" ht="12" customHeight="1">
      <c r="A2" s="30"/>
      <c r="B2" s="52" t="s">
        <v>0</v>
      </c>
      <c r="C2" s="52"/>
      <c r="D2" s="52"/>
      <c r="E2" s="52"/>
      <c r="F2" s="52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87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102</v>
      </c>
      <c r="B5" s="13">
        <f>B6+B16+B25+B36</f>
        <v>0</v>
      </c>
      <c r="C5" s="13">
        <f t="shared" ref="C5:G5" si="0">C6+C16+C25+C36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>
      <c r="A6" s="12" t="s">
        <v>103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104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105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106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107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108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109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110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111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112</v>
      </c>
      <c r="B16" s="13">
        <f>SUM(B17:B23)</f>
        <v>0</v>
      </c>
      <c r="C16" s="13">
        <f t="shared" ref="C16:F16" si="3">SUM(C17:C23)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2"/>
        <v>0</v>
      </c>
    </row>
    <row r="17" spans="1:7">
      <c r="A17" s="15" t="s">
        <v>113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114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115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116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117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118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119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120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121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122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123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124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125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126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127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128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129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130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131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132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133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134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135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103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104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105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106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107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108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109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110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111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112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113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114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115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116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117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118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119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120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121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122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123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124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125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126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127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128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129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130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131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132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133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134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0</v>
      </c>
      <c r="C79" s="13">
        <f t="shared" ref="C79:G79" si="12">C5+C42</f>
        <v>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" workbookViewId="0">
      <selection sqref="A1:G1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136</v>
      </c>
      <c r="B1" s="53"/>
      <c r="C1" s="53"/>
      <c r="D1" s="53"/>
      <c r="E1" s="53"/>
      <c r="F1" s="53"/>
      <c r="G1" s="54"/>
    </row>
    <row r="2" spans="1:7">
      <c r="A2" s="30"/>
      <c r="B2" s="52" t="s">
        <v>0</v>
      </c>
      <c r="C2" s="52"/>
      <c r="D2" s="52"/>
      <c r="E2" s="52"/>
      <c r="F2" s="5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137</v>
      </c>
      <c r="F3" s="22" t="s">
        <v>87</v>
      </c>
      <c r="G3" s="37" t="s">
        <v>7</v>
      </c>
    </row>
    <row r="4" spans="1:7">
      <c r="A4" s="38" t="s">
        <v>138</v>
      </c>
      <c r="B4" s="39">
        <f>B5+B6+B7+B10+B11+B14</f>
        <v>0</v>
      </c>
      <c r="C4" s="39">
        <f t="shared" ref="C4:G4" si="0">C5+C6+C7+C10+C11+C14</f>
        <v>0</v>
      </c>
      <c r="D4" s="39">
        <f t="shared" si="0"/>
        <v>0</v>
      </c>
      <c r="E4" s="39">
        <f t="shared" si="0"/>
        <v>0</v>
      </c>
      <c r="F4" s="39">
        <f t="shared" si="0"/>
        <v>0</v>
      </c>
      <c r="G4" s="39">
        <f t="shared" si="0"/>
        <v>0</v>
      </c>
    </row>
    <row r="5" spans="1:7">
      <c r="A5" s="40" t="s">
        <v>139</v>
      </c>
      <c r="B5" s="13"/>
      <c r="C5" s="13"/>
      <c r="D5" s="13"/>
      <c r="E5" s="13"/>
      <c r="F5" s="13"/>
      <c r="G5" s="13">
        <f>D5-E5</f>
        <v>0</v>
      </c>
    </row>
    <row r="6" spans="1:7">
      <c r="A6" s="40" t="s">
        <v>140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141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142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143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144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145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146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147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148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149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139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140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141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142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143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144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145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146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147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148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150</v>
      </c>
      <c r="B27" s="13">
        <f>B4+B16</f>
        <v>0</v>
      </c>
      <c r="C27" s="13">
        <f t="shared" ref="C27:G27" si="8">C4+C16</f>
        <v>0</v>
      </c>
      <c r="D27" s="13">
        <f t="shared" si="8"/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2017-01-11T17:22:36Z</dcterms:created>
  <dcterms:modified xsi:type="dcterms:W3CDTF">2017-01-23T18:51:01Z</dcterms:modified>
</cp:coreProperties>
</file>