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44525"/>
</workbook>
</file>

<file path=xl/calcChain.xml><?xml version="1.0" encoding="utf-8"?>
<calcChain xmlns="http://schemas.openxmlformats.org/spreadsheetml/2006/main">
  <c r="G100" i="1" l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0" i="1"/>
  <c r="G77" i="1"/>
  <c r="G75" i="1"/>
  <c r="G74" i="1"/>
  <c r="G62" i="1"/>
  <c r="G57" i="1"/>
  <c r="G54" i="1"/>
  <c r="G53" i="1"/>
  <c r="G52" i="1"/>
  <c r="G51" i="1"/>
  <c r="G50" i="1"/>
  <c r="G49" i="1"/>
  <c r="G48" i="1"/>
  <c r="G46" i="1"/>
  <c r="G45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4" i="1"/>
  <c r="G23" i="1"/>
  <c r="G19" i="1"/>
  <c r="G14" i="1"/>
  <c r="G12" i="1"/>
  <c r="G8" i="1"/>
  <c r="G6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G85" i="1" s="1"/>
  <c r="F83" i="1"/>
  <c r="G83" i="1" s="1"/>
  <c r="F82" i="1"/>
  <c r="G82" i="1" s="1"/>
  <c r="F81" i="1"/>
  <c r="G81" i="1" s="1"/>
  <c r="F80" i="1"/>
  <c r="F79" i="1"/>
  <c r="G79" i="1" s="1"/>
  <c r="F77" i="1"/>
  <c r="F76" i="1"/>
  <c r="G76" i="1" s="1"/>
  <c r="F75" i="1"/>
  <c r="F74" i="1"/>
  <c r="F73" i="1"/>
  <c r="G73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2" i="1"/>
  <c r="F61" i="1"/>
  <c r="G61" i="1" s="1"/>
  <c r="F60" i="1"/>
  <c r="G60" i="1" s="1"/>
  <c r="F59" i="1"/>
  <c r="G59" i="1" s="1"/>
  <c r="F58" i="1"/>
  <c r="G58" i="1" s="1"/>
  <c r="F57" i="1"/>
  <c r="F56" i="1"/>
  <c r="G56" i="1" s="1"/>
  <c r="F54" i="1"/>
  <c r="F53" i="1"/>
  <c r="F52" i="1"/>
  <c r="F51" i="1"/>
  <c r="F50" i="1"/>
  <c r="F49" i="1"/>
  <c r="F48" i="1"/>
  <c r="F47" i="1"/>
  <c r="G47" i="1" s="1"/>
  <c r="F46" i="1"/>
  <c r="F45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G26" i="1" s="1"/>
  <c r="F25" i="1"/>
  <c r="G25" i="1" s="1"/>
  <c r="F24" i="1"/>
  <c r="F23" i="1"/>
  <c r="F22" i="1"/>
  <c r="G22" i="1" s="1"/>
  <c r="F20" i="1"/>
  <c r="G20" i="1" s="1"/>
  <c r="F19" i="1"/>
  <c r="F18" i="1"/>
  <c r="G18" i="1" s="1"/>
  <c r="F17" i="1"/>
  <c r="G17" i="1" s="1"/>
  <c r="F16" i="1"/>
  <c r="G16" i="1" s="1"/>
  <c r="F15" i="1"/>
  <c r="G15" i="1" s="1"/>
  <c r="F14" i="1"/>
  <c r="F12" i="1"/>
  <c r="F11" i="1"/>
  <c r="G11" i="1" s="1"/>
  <c r="F10" i="1"/>
  <c r="G10" i="1" s="1"/>
  <c r="F9" i="1"/>
  <c r="G9" i="1" s="1"/>
  <c r="F8" i="1"/>
  <c r="F7" i="1"/>
  <c r="G7" i="1" s="1"/>
  <c r="F6" i="1"/>
  <c r="E97" i="1"/>
  <c r="E91" i="1"/>
  <c r="E84" i="1"/>
  <c r="E78" i="1"/>
  <c r="E72" i="1"/>
  <c r="E63" i="1"/>
  <c r="E55" i="1"/>
  <c r="E49" i="1"/>
  <c r="E44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D44" i="1"/>
  <c r="D38" i="1"/>
  <c r="D35" i="1"/>
  <c r="D33" i="1"/>
  <c r="D27" i="1"/>
  <c r="D21" i="1"/>
  <c r="D13" i="1"/>
  <c r="D5" i="1"/>
  <c r="C97" i="1"/>
  <c r="C91" i="1"/>
  <c r="C84" i="1"/>
  <c r="F84" i="1" s="1"/>
  <c r="G84" i="1" s="1"/>
  <c r="C78" i="1"/>
  <c r="C72" i="1"/>
  <c r="C63" i="1"/>
  <c r="C55" i="1"/>
  <c r="C49" i="1"/>
  <c r="C44" i="1"/>
  <c r="C38" i="1"/>
  <c r="C35" i="1"/>
  <c r="C33" i="1"/>
  <c r="C27" i="1"/>
  <c r="C21" i="1"/>
  <c r="C13" i="1"/>
  <c r="C5" i="1"/>
  <c r="F78" i="1" l="1"/>
  <c r="G78" i="1" s="1"/>
  <c r="F72" i="1"/>
  <c r="G72" i="1" s="1"/>
  <c r="F63" i="1"/>
  <c r="G63" i="1" s="1"/>
  <c r="E43" i="1"/>
  <c r="F55" i="1"/>
  <c r="G55" i="1" s="1"/>
  <c r="F44" i="1"/>
  <c r="G44" i="1" s="1"/>
  <c r="D43" i="1"/>
  <c r="C43" i="1"/>
  <c r="F21" i="1"/>
  <c r="G21" i="1" s="1"/>
  <c r="F13" i="1"/>
  <c r="G13" i="1" s="1"/>
  <c r="E4" i="1"/>
  <c r="F5" i="1"/>
  <c r="G5" i="1" s="1"/>
  <c r="D4" i="1"/>
  <c r="C4" i="1"/>
  <c r="E3" i="1" l="1"/>
  <c r="D3" i="1"/>
  <c r="F43" i="1"/>
  <c r="G43" i="1" s="1"/>
  <c r="F4" i="1"/>
  <c r="G4" i="1" s="1"/>
  <c r="C3" i="1"/>
  <c r="F3" i="1" l="1"/>
  <c r="G3" i="1" s="1"/>
</calcChain>
</file>

<file path=xl/sharedStrings.xml><?xml version="1.0" encoding="utf-8"?>
<sst xmlns="http://schemas.openxmlformats.org/spreadsheetml/2006/main" count="125" uniqueCount="123">
  <si>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</si>
  <si>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</si>
  <si>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</si>
  <si>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</si>
  <si>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</si>
  <si>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</si>
  <si>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</si>
  <si>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</si>
  <si>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</si>
  <si>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</si>
  <si>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</si>
  <si>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</si>
  <si>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</si>
  <si>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</si>
  <si>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</si>
  <si>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</si>
  <si>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</si>
  <si>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</si>
  <si>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</si>
  <si>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</si>
  <si>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</si>
  <si>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</si>
  <si>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</si>
  <si>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</si>
  <si>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</si>
  <si>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</si>
  <si>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</si>
  <si>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</si>
  <si>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</si>
  <si>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</si>
  <si>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</si>
  <si>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</si>
  <si>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</si>
  <si>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</si>
  <si>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</si>
  <si>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</si>
  <si>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</si>
  <si>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</si>
  <si>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</si>
  <si>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</si>
  <si>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</si>
  <si>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</si>
  <si>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</si>
  <si>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</si>
  <si>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</si>
  <si>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</si>
  <si>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</si>
  <si>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</si>
  <si>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</si>
  <si>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</si>
  <si>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</si>
  <si>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</si>
  <si>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</si>
  <si>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</si>
  <si>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</si>
  <si>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</si>
  <si>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</si>
  <si>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</si>
  <si>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</si>
  <si>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</si>
  <si>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</si>
  <si>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</si>
  <si>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</si>
  <si>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</si>
  <si>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</si>
  <si>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</si>
  <si>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</si>
  <si>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</si>
  <si>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</si>
  <si>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</si>
  <si>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</si>
  <si>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</si>
  <si>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</si>
  <si>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</si>
  <si>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</si>
  <si>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</si>
  <si>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</si>
  <si>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</si>
  <si>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</si>
  <si>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</si>
  <si>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</si>
  <si>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</si>
  <si>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</si>
  <si>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</si>
  <si>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</si>
  <si>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</si>
  <si>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</si>
  <si>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</si>
  <si>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</si>
  <si>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</si>
  <si>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</si>
  <si>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</si>
  <si>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</si>
  <si>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</si>
  <si>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</si>
  <si>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</si>
  <si>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</si>
  <si>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</si>
  <si>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</si>
  <si>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</si>
  <si>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</si>
  <si>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</si>
  <si>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</si>
  <si>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</si>
  <si>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</si>
  <si>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</si>
  <si>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</si>
  <si>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</si>
  <si>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</si>
  <si>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</si>
  <si>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</si>
  <si>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</si>
  <si>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</si>
  <si>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</si>
  <si>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</si>
  <si>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</si>
  <si>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</si>
  <si>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</si>
  <si>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</si>
  <si>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</si>
  <si>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</si>
  <si>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</si>
  <si>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ESTADO ANALÍTICO DEL ACTIVO
MUNICIPIO DE SAN MIGUEL DE ALLENDE, GTO.
DEL 1 DE ENERO AL AL 30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</si>
</sst>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40" t="s">
        <v>122</v>
      </c>
      <c r="B1" s="41"/>
      <c r="C1" s="41"/>
      <c r="D1" s="41"/>
      <c r="E1" s="41"/>
      <c r="F1" s="41"/>
      <c r="G1" s="42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114</v>
      </c>
      <c r="E2" s="24" t="s">
        <v>115</v>
      </c>
      <c r="F2" s="24" t="s">
        <v>116</v>
      </c>
      <c r="G2" s="24" t="s">
        <v>117</v>
      </c>
    </row>
    <row r="3" spans="1:7" x14ac:dyDescent="0.2">
      <c r="A3" s="1">
        <v>1000</v>
      </c>
      <c r="B3" s="2" t="s">
        <v>3</v>
      </c>
      <c r="C3" s="3">
        <f>SUM(C4+C43)</f>
        <v>1402680459.1699998</v>
      </c>
      <c r="D3" s="3">
        <f>SUM(D4+D43)</f>
        <v>2144325412.8499999</v>
      </c>
      <c r="E3" s="3">
        <f>SUM(E4+E43)</f>
        <v>1971075221.1800001</v>
      </c>
      <c r="F3" s="3">
        <f>C3+D3-E3</f>
        <v>1575930650.8399994</v>
      </c>
      <c r="G3" s="4">
        <f>F3-C3</f>
        <v>173250191.6699996</v>
      </c>
    </row>
    <row r="4" spans="1:7" x14ac:dyDescent="0.2">
      <c r="A4" s="5">
        <v>1100</v>
      </c>
      <c r="B4" s="6" t="s">
        <v>4</v>
      </c>
      <c r="C4" s="7">
        <f>SUM(C5+C13+C21+C27+C33+C35+C38)</f>
        <v>386154774.39000005</v>
      </c>
      <c r="D4" s="7">
        <f>SUM(D5+D13+D21+D27+D33+D35+D38)</f>
        <v>2062469749.47</v>
      </c>
      <c r="E4" s="7">
        <f>SUM(E5+E13+E21+E27+E33+E35+E38)</f>
        <v>1898189832.27</v>
      </c>
      <c r="F4" s="7">
        <f t="shared" ref="F4:F67" si="0">C4+D4-E4</f>
        <v>550434691.59000015</v>
      </c>
      <c r="G4" s="8">
        <f t="shared" ref="G4:G67" si="1">F4-C4</f>
        <v>164279917.20000011</v>
      </c>
    </row>
    <row r="5" spans="1:7" x14ac:dyDescent="0.2">
      <c r="A5" s="5">
        <v>1110</v>
      </c>
      <c r="B5" s="6" t="s">
        <v>5</v>
      </c>
      <c r="C5" s="7">
        <f>SUM(C6:C12)</f>
        <v>285484226.87</v>
      </c>
      <c r="D5" s="7">
        <f>SUM(D6:D12)</f>
        <v>1876162561.8299999</v>
      </c>
      <c r="E5" s="7">
        <f>SUM(E6:E12)</f>
        <v>1771548337.49</v>
      </c>
      <c r="F5" s="7">
        <f t="shared" si="0"/>
        <v>390098451.2099998</v>
      </c>
      <c r="G5" s="8">
        <f t="shared" si="1"/>
        <v>104614224.33999979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4614258.05</v>
      </c>
      <c r="D7" s="10">
        <v>789204817.27999997</v>
      </c>
      <c r="E7" s="10">
        <v>789437039.65999997</v>
      </c>
      <c r="F7" s="10">
        <f t="shared" si="0"/>
        <v>4382035.6699999571</v>
      </c>
      <c r="G7" s="11">
        <f t="shared" si="1"/>
        <v>-232222.38000004273</v>
      </c>
    </row>
    <row r="8" spans="1:7" x14ac:dyDescent="0.2">
      <c r="A8" s="9">
        <v>1113</v>
      </c>
      <c r="B8" s="26" t="s">
        <v>8</v>
      </c>
      <c r="C8" s="10">
        <v>0</v>
      </c>
      <c r="D8" s="10">
        <v>0</v>
      </c>
      <c r="E8" s="10">
        <v>0</v>
      </c>
      <c r="F8" s="10">
        <f t="shared" si="0"/>
        <v>0</v>
      </c>
      <c r="G8" s="11">
        <f t="shared" si="1"/>
        <v>0</v>
      </c>
    </row>
    <row r="9" spans="1:7" x14ac:dyDescent="0.2">
      <c r="A9" s="9">
        <v>1114</v>
      </c>
      <c r="B9" s="26" t="s">
        <v>9</v>
      </c>
      <c r="C9" s="10">
        <v>217113969.44</v>
      </c>
      <c r="D9" s="10">
        <v>625671476.77999997</v>
      </c>
      <c r="E9" s="10">
        <v>498887946.30000001</v>
      </c>
      <c r="F9" s="10">
        <f t="shared" si="0"/>
        <v>343897499.92000002</v>
      </c>
      <c r="G9" s="11">
        <f t="shared" si="1"/>
        <v>126783530.48000002</v>
      </c>
    </row>
    <row r="10" spans="1:7" x14ac:dyDescent="0.2">
      <c r="A10" s="9">
        <v>1115</v>
      </c>
      <c r="B10" s="26" t="s">
        <v>10</v>
      </c>
      <c r="C10" s="10">
        <v>62130936.079999998</v>
      </c>
      <c r="D10" s="10">
        <v>452986104.58999997</v>
      </c>
      <c r="E10" s="10">
        <v>483223351.52999997</v>
      </c>
      <c r="F10" s="10">
        <f t="shared" si="0"/>
        <v>31893689.139999986</v>
      </c>
      <c r="G10" s="11">
        <f t="shared" si="1"/>
        <v>-30237246.940000013</v>
      </c>
    </row>
    <row r="11" spans="1:7" x14ac:dyDescent="0.2">
      <c r="A11" s="9">
        <v>1116</v>
      </c>
      <c r="B11" s="26" t="s">
        <v>93</v>
      </c>
      <c r="C11" s="10">
        <v>1625063.3</v>
      </c>
      <c r="D11" s="10">
        <v>8300163.1799999997</v>
      </c>
      <c r="E11" s="10">
        <v>0</v>
      </c>
      <c r="F11" s="10">
        <f t="shared" si="0"/>
        <v>9925226.4800000004</v>
      </c>
      <c r="G11" s="11">
        <f t="shared" si="1"/>
        <v>8300163.1800000006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29790329.16</v>
      </c>
      <c r="D13" s="7">
        <f>SUM(D14:D20)</f>
        <v>20373607.670000002</v>
      </c>
      <c r="E13" s="7">
        <f>SUM(E14:E20)</f>
        <v>24137049.169999998</v>
      </c>
      <c r="F13" s="7">
        <f t="shared" si="0"/>
        <v>26026887.66</v>
      </c>
      <c r="G13" s="8">
        <f t="shared" si="1"/>
        <v>-3763441.5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-111770.58</v>
      </c>
      <c r="D15" s="10">
        <v>4712.93</v>
      </c>
      <c r="E15" s="10">
        <v>3766.72</v>
      </c>
      <c r="F15" s="10">
        <f t="shared" si="0"/>
        <v>-110824.37</v>
      </c>
      <c r="G15" s="11">
        <f t="shared" si="1"/>
        <v>946.2100000000064</v>
      </c>
    </row>
    <row r="16" spans="1:7" x14ac:dyDescent="0.2">
      <c r="A16" s="9">
        <v>1123</v>
      </c>
      <c r="B16" s="26" t="s">
        <v>15</v>
      </c>
      <c r="C16" s="10">
        <v>1324443.1200000001</v>
      </c>
      <c r="D16" s="10">
        <v>5197021.91</v>
      </c>
      <c r="E16" s="10">
        <v>4197047.59</v>
      </c>
      <c r="F16" s="10">
        <f t="shared" si="0"/>
        <v>2324417.4400000004</v>
      </c>
      <c r="G16" s="11">
        <f t="shared" si="1"/>
        <v>999974.3200000003</v>
      </c>
    </row>
    <row r="17" spans="1:7" x14ac:dyDescent="0.2">
      <c r="A17" s="9">
        <v>1124</v>
      </c>
      <c r="B17" s="26" t="s">
        <v>16</v>
      </c>
      <c r="C17" s="10">
        <v>1277931.29</v>
      </c>
      <c r="D17" s="10">
        <v>0</v>
      </c>
      <c r="E17" s="10">
        <v>0</v>
      </c>
      <c r="F17" s="10">
        <f t="shared" si="0"/>
        <v>1277931.29</v>
      </c>
      <c r="G17" s="11">
        <f t="shared" si="1"/>
        <v>0</v>
      </c>
    </row>
    <row r="18" spans="1:7" x14ac:dyDescent="0.2">
      <c r="A18" s="9">
        <v>1125</v>
      </c>
      <c r="B18" s="26" t="s">
        <v>94</v>
      </c>
      <c r="C18" s="10">
        <v>50363.03</v>
      </c>
      <c r="D18" s="10">
        <v>170000</v>
      </c>
      <c r="E18" s="10">
        <v>33000</v>
      </c>
      <c r="F18" s="10">
        <f t="shared" si="0"/>
        <v>187363.03</v>
      </c>
      <c r="G18" s="11">
        <f t="shared" si="1"/>
        <v>137000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27249362.300000001</v>
      </c>
      <c r="D20" s="10">
        <v>15001872.83</v>
      </c>
      <c r="E20" s="10">
        <v>19903234.859999999</v>
      </c>
      <c r="F20" s="10">
        <f t="shared" si="0"/>
        <v>22348000.270000003</v>
      </c>
      <c r="G20" s="11">
        <f t="shared" si="1"/>
        <v>-4901362.0299999975</v>
      </c>
    </row>
    <row r="21" spans="1:7" x14ac:dyDescent="0.2">
      <c r="A21" s="5">
        <v>1130</v>
      </c>
      <c r="B21" s="27" t="s">
        <v>19</v>
      </c>
      <c r="C21" s="7">
        <f>SUM(C22:C26)</f>
        <v>70880218.359999999</v>
      </c>
      <c r="D21" s="7">
        <f>SUM(D22:D26)</f>
        <v>165933579.97</v>
      </c>
      <c r="E21" s="7">
        <f>SUM(E22:E26)</f>
        <v>102504445.61</v>
      </c>
      <c r="F21" s="7">
        <f t="shared" si="0"/>
        <v>134309352.71999997</v>
      </c>
      <c r="G21" s="8">
        <f t="shared" si="1"/>
        <v>63429134.35999997</v>
      </c>
    </row>
    <row r="22" spans="1:7" x14ac:dyDescent="0.2">
      <c r="A22" s="9">
        <v>1131</v>
      </c>
      <c r="B22" s="26" t="s">
        <v>20</v>
      </c>
      <c r="C22" s="10">
        <v>372259</v>
      </c>
      <c r="D22" s="10">
        <v>20930683.57</v>
      </c>
      <c r="E22" s="10">
        <v>10755357.550000001</v>
      </c>
      <c r="F22" s="10">
        <f t="shared" si="0"/>
        <v>10547585.02</v>
      </c>
      <c r="G22" s="11">
        <f t="shared" si="1"/>
        <v>10175326.02</v>
      </c>
    </row>
    <row r="23" spans="1:7" x14ac:dyDescent="0.2">
      <c r="A23" s="9">
        <v>1132</v>
      </c>
      <c r="B23" s="26" t="s">
        <v>21</v>
      </c>
      <c r="C23" s="10">
        <v>0</v>
      </c>
      <c r="D23" s="10">
        <v>0</v>
      </c>
      <c r="E23" s="10">
        <v>0</v>
      </c>
      <c r="F23" s="10">
        <f t="shared" si="0"/>
        <v>0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70506059.859999999</v>
      </c>
      <c r="D25" s="10">
        <v>145002896.40000001</v>
      </c>
      <c r="E25" s="10">
        <v>91749088.060000002</v>
      </c>
      <c r="F25" s="10">
        <f t="shared" si="0"/>
        <v>123759868.19999999</v>
      </c>
      <c r="G25" s="11">
        <f t="shared" si="1"/>
        <v>53253808.339999989</v>
      </c>
    </row>
    <row r="26" spans="1:7" x14ac:dyDescent="0.2">
      <c r="A26" s="9">
        <v>1139</v>
      </c>
      <c r="B26" s="26" t="s">
        <v>24</v>
      </c>
      <c r="C26" s="10">
        <v>1899.5</v>
      </c>
      <c r="D26" s="10">
        <v>0</v>
      </c>
      <c r="E26" s="10">
        <v>0</v>
      </c>
      <c r="F26" s="10">
        <f t="shared" si="0"/>
        <v>1899.5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9">
        <v>1151</v>
      </c>
      <c r="B34" s="26" t="s">
        <v>32</v>
      </c>
      <c r="C34" s="13">
        <v>0</v>
      </c>
      <c r="D34" s="13">
        <v>0</v>
      </c>
      <c r="E34" s="13">
        <v>0</v>
      </c>
      <c r="F34" s="13">
        <f t="shared" si="0"/>
        <v>0</v>
      </c>
      <c r="G34" s="12">
        <f t="shared" si="1"/>
        <v>0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1016525684.7799999</v>
      </c>
      <c r="D43" s="7">
        <f>SUM(D44+D49+D55+D63+D72+D78+D84+D91+D97)</f>
        <v>81855663.379999995</v>
      </c>
      <c r="E43" s="7">
        <f>SUM(E44+E49+E55+E63+E72+E78+E84+E91+E97)</f>
        <v>72885388.909999996</v>
      </c>
      <c r="F43" s="7">
        <f t="shared" si="0"/>
        <v>1025495959.2499999</v>
      </c>
      <c r="G43" s="8">
        <f t="shared" si="1"/>
        <v>8970274.4700000286</v>
      </c>
    </row>
    <row r="44" spans="1:7" x14ac:dyDescent="0.2">
      <c r="A44" s="5">
        <v>1210</v>
      </c>
      <c r="B44" s="27" t="s">
        <v>39</v>
      </c>
      <c r="C44" s="7">
        <f>SUM(C45:C48)</f>
        <v>-1437750.16</v>
      </c>
      <c r="D44" s="7">
        <f>SUM(D45:D48)</f>
        <v>0</v>
      </c>
      <c r="E44" s="7">
        <f>SUM(E45:E48)</f>
        <v>0</v>
      </c>
      <c r="F44" s="7">
        <f t="shared" si="0"/>
        <v>-1437750.16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-1437750.16</v>
      </c>
      <c r="D47" s="10">
        <v>0</v>
      </c>
      <c r="E47" s="10">
        <v>0</v>
      </c>
      <c r="F47" s="10">
        <f t="shared" si="0"/>
        <v>-1437750.16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994746872.33999991</v>
      </c>
      <c r="D55" s="14">
        <f>SUM(D56:D62)</f>
        <v>72366102.140000001</v>
      </c>
      <c r="E55" s="14">
        <f>SUM(E56:E62)</f>
        <v>69621891.519999996</v>
      </c>
      <c r="F55" s="14">
        <f t="shared" si="0"/>
        <v>997491082.95999992</v>
      </c>
      <c r="G55" s="15">
        <f t="shared" si="1"/>
        <v>2744210.6200000048</v>
      </c>
    </row>
    <row r="56" spans="1:7" x14ac:dyDescent="0.2">
      <c r="A56" s="9">
        <v>1231</v>
      </c>
      <c r="B56" s="26" t="s">
        <v>51</v>
      </c>
      <c r="C56" s="10">
        <v>366037760.76999998</v>
      </c>
      <c r="D56" s="10">
        <v>11614588.16</v>
      </c>
      <c r="E56" s="10">
        <v>0</v>
      </c>
      <c r="F56" s="10">
        <f t="shared" si="0"/>
        <v>377652348.93000001</v>
      </c>
      <c r="G56" s="11">
        <f t="shared" si="1"/>
        <v>11614588.160000026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154320757.77000001</v>
      </c>
      <c r="D58" s="10">
        <v>0</v>
      </c>
      <c r="E58" s="10">
        <v>0</v>
      </c>
      <c r="F58" s="10">
        <f t="shared" si="0"/>
        <v>154320757.77000001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73293865.159999996</v>
      </c>
      <c r="D59" s="10">
        <v>0</v>
      </c>
      <c r="E59" s="10">
        <v>0</v>
      </c>
      <c r="F59" s="10">
        <f t="shared" si="0"/>
        <v>73293865.159999996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252340455.90000001</v>
      </c>
      <c r="D60" s="10">
        <v>53871396.420000002</v>
      </c>
      <c r="E60" s="10">
        <v>69621891.519999996</v>
      </c>
      <c r="F60" s="10">
        <f t="shared" si="0"/>
        <v>236589960.80000001</v>
      </c>
      <c r="G60" s="11">
        <f t="shared" si="1"/>
        <v>-15750495.099999994</v>
      </c>
    </row>
    <row r="61" spans="1:7" x14ac:dyDescent="0.2">
      <c r="A61" s="9">
        <v>1236</v>
      </c>
      <c r="B61" s="26" t="s">
        <v>56</v>
      </c>
      <c r="C61" s="10">
        <v>148754032.74000001</v>
      </c>
      <c r="D61" s="10">
        <v>6880117.5599999996</v>
      </c>
      <c r="E61" s="10">
        <v>0</v>
      </c>
      <c r="F61" s="10">
        <f t="shared" si="0"/>
        <v>155634150.30000001</v>
      </c>
      <c r="G61" s="11">
        <f t="shared" si="1"/>
        <v>6880117.5600000024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71697351.789999992</v>
      </c>
      <c r="D63" s="7">
        <f>SUM(D64:D71)</f>
        <v>8084086.71</v>
      </c>
      <c r="E63" s="7">
        <f>SUM(E64:E71)</f>
        <v>3167790.96</v>
      </c>
      <c r="F63" s="7">
        <f t="shared" si="0"/>
        <v>76613647.539999992</v>
      </c>
      <c r="G63" s="8">
        <f t="shared" si="1"/>
        <v>4916295.75</v>
      </c>
    </row>
    <row r="64" spans="1:7" x14ac:dyDescent="0.2">
      <c r="A64" s="9">
        <v>1241</v>
      </c>
      <c r="B64" s="26" t="s">
        <v>59</v>
      </c>
      <c r="C64" s="10">
        <v>10679679.25</v>
      </c>
      <c r="D64" s="10">
        <v>1309668.97</v>
      </c>
      <c r="E64" s="10">
        <v>494412.85</v>
      </c>
      <c r="F64" s="10">
        <f t="shared" si="0"/>
        <v>11494935.370000001</v>
      </c>
      <c r="G64" s="11">
        <f t="shared" si="1"/>
        <v>815256.12000000104</v>
      </c>
    </row>
    <row r="65" spans="1:7" x14ac:dyDescent="0.2">
      <c r="A65" s="9">
        <v>1242</v>
      </c>
      <c r="B65" s="26" t="s">
        <v>60</v>
      </c>
      <c r="C65" s="10">
        <v>2233902.86</v>
      </c>
      <c r="D65" s="10">
        <v>60539.24</v>
      </c>
      <c r="E65" s="10">
        <v>67206.14</v>
      </c>
      <c r="F65" s="10">
        <f t="shared" si="0"/>
        <v>2227235.96</v>
      </c>
      <c r="G65" s="11">
        <f t="shared" si="1"/>
        <v>-6666.8999999999069</v>
      </c>
    </row>
    <row r="66" spans="1:7" x14ac:dyDescent="0.2">
      <c r="A66" s="9">
        <v>1243</v>
      </c>
      <c r="B66" s="26" t="s">
        <v>61</v>
      </c>
      <c r="C66" s="10">
        <v>222512</v>
      </c>
      <c r="D66" s="10">
        <v>4326.8</v>
      </c>
      <c r="E66" s="10">
        <v>0</v>
      </c>
      <c r="F66" s="10">
        <f t="shared" si="0"/>
        <v>226838.8</v>
      </c>
      <c r="G66" s="11">
        <f t="shared" si="1"/>
        <v>4326.7999999999884</v>
      </c>
    </row>
    <row r="67" spans="1:7" x14ac:dyDescent="0.2">
      <c r="A67" s="9">
        <v>1244</v>
      </c>
      <c r="B67" s="26" t="s">
        <v>62</v>
      </c>
      <c r="C67" s="10">
        <v>41089608.390000001</v>
      </c>
      <c r="D67" s="10">
        <v>5171865.08</v>
      </c>
      <c r="E67" s="10">
        <v>2064241.68</v>
      </c>
      <c r="F67" s="10">
        <f t="shared" si="0"/>
        <v>44197231.789999999</v>
      </c>
      <c r="G67" s="11">
        <f t="shared" si="1"/>
        <v>3107623.3999999985</v>
      </c>
    </row>
    <row r="68" spans="1:7" x14ac:dyDescent="0.2">
      <c r="A68" s="9">
        <v>1245</v>
      </c>
      <c r="B68" s="26" t="s">
        <v>63</v>
      </c>
      <c r="C68" s="10">
        <v>5867897.3399999999</v>
      </c>
      <c r="D68" s="10">
        <v>0</v>
      </c>
      <c r="E68" s="10">
        <v>0</v>
      </c>
      <c r="F68" s="10">
        <f t="shared" ref="F68:F100" si="2">C68+D68-E68</f>
        <v>5867897.3399999999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11409893.789999999</v>
      </c>
      <c r="D69" s="10">
        <v>1537686.62</v>
      </c>
      <c r="E69" s="10">
        <v>541930.29</v>
      </c>
      <c r="F69" s="10">
        <f t="shared" si="2"/>
        <v>12405650.120000001</v>
      </c>
      <c r="G69" s="11">
        <f t="shared" si="3"/>
        <v>995756.33000000194</v>
      </c>
    </row>
    <row r="70" spans="1:7" x14ac:dyDescent="0.2">
      <c r="A70" s="9">
        <v>1247</v>
      </c>
      <c r="B70" s="26" t="s">
        <v>65</v>
      </c>
      <c r="C70" s="10">
        <v>116858.16</v>
      </c>
      <c r="D70" s="10">
        <v>0</v>
      </c>
      <c r="E70" s="10">
        <v>0</v>
      </c>
      <c r="F70" s="10">
        <f t="shared" si="2"/>
        <v>116858.16</v>
      </c>
      <c r="G70" s="11">
        <f t="shared" si="3"/>
        <v>0</v>
      </c>
    </row>
    <row r="71" spans="1:7" x14ac:dyDescent="0.2">
      <c r="A71" s="9">
        <v>1248</v>
      </c>
      <c r="B71" s="26" t="s">
        <v>66</v>
      </c>
      <c r="C71" s="10">
        <v>77000</v>
      </c>
      <c r="D71" s="10">
        <v>0</v>
      </c>
      <c r="E71" s="10">
        <v>0</v>
      </c>
      <c r="F71" s="10">
        <f t="shared" si="2"/>
        <v>77000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2219619.31</v>
      </c>
      <c r="D72" s="7">
        <f>SUM(D73:D77)</f>
        <v>0</v>
      </c>
      <c r="E72" s="7">
        <f>SUM(E73:E77)</f>
        <v>10500</v>
      </c>
      <c r="F72" s="7">
        <f t="shared" si="2"/>
        <v>2209119.31</v>
      </c>
      <c r="G72" s="8">
        <f t="shared" si="3"/>
        <v>-10500</v>
      </c>
    </row>
    <row r="73" spans="1:7" x14ac:dyDescent="0.2">
      <c r="A73" s="9">
        <v>1251</v>
      </c>
      <c r="B73" s="26" t="s">
        <v>68</v>
      </c>
      <c r="C73" s="10">
        <v>1741413.53</v>
      </c>
      <c r="D73" s="10">
        <v>0</v>
      </c>
      <c r="E73" s="10">
        <v>10500</v>
      </c>
      <c r="F73" s="10">
        <f t="shared" si="2"/>
        <v>1730913.53</v>
      </c>
      <c r="G73" s="11">
        <f t="shared" si="3"/>
        <v>-10500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478205.78</v>
      </c>
      <c r="D76" s="13">
        <v>0</v>
      </c>
      <c r="E76" s="13">
        <v>0</v>
      </c>
      <c r="F76" s="13">
        <f t="shared" si="2"/>
        <v>478205.78</v>
      </c>
      <c r="G76" s="12">
        <f t="shared" si="3"/>
        <v>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-52080150.759999998</v>
      </c>
      <c r="D78" s="7">
        <f>SUM(D79:D83)</f>
        <v>1405474.53</v>
      </c>
      <c r="E78" s="7">
        <f>SUM(E79:E83)</f>
        <v>85206.43</v>
      </c>
      <c r="F78" s="7">
        <f t="shared" si="2"/>
        <v>-50759882.659999996</v>
      </c>
      <c r="G78" s="8">
        <f t="shared" si="3"/>
        <v>1320268.1000000015</v>
      </c>
    </row>
    <row r="79" spans="1:7" x14ac:dyDescent="0.2">
      <c r="A79" s="9">
        <v>1261</v>
      </c>
      <c r="B79" s="26" t="s">
        <v>98</v>
      </c>
      <c r="C79" s="13">
        <v>-17114051.390000001</v>
      </c>
      <c r="D79" s="13">
        <v>0</v>
      </c>
      <c r="E79" s="13">
        <v>0</v>
      </c>
      <c r="F79" s="13">
        <f t="shared" si="2"/>
        <v>-17114051.390000001</v>
      </c>
      <c r="G79" s="12">
        <f t="shared" si="3"/>
        <v>0</v>
      </c>
    </row>
    <row r="80" spans="1:7" x14ac:dyDescent="0.2">
      <c r="A80" s="9">
        <v>1262</v>
      </c>
      <c r="B80" s="26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-34417092.689999998</v>
      </c>
      <c r="D81" s="13">
        <v>1399787.03</v>
      </c>
      <c r="E81" s="13">
        <v>85206.43</v>
      </c>
      <c r="F81" s="13">
        <f t="shared" si="2"/>
        <v>-33102512.089999996</v>
      </c>
      <c r="G81" s="12">
        <f t="shared" si="3"/>
        <v>1314580.6000000015</v>
      </c>
    </row>
    <row r="82" spans="1:7" x14ac:dyDescent="0.2">
      <c r="A82" s="9">
        <v>1264</v>
      </c>
      <c r="B82" s="26" t="s">
        <v>75</v>
      </c>
      <c r="C82" s="13">
        <v>-21000</v>
      </c>
      <c r="D82" s="13">
        <v>0</v>
      </c>
      <c r="E82" s="13">
        <v>0</v>
      </c>
      <c r="F82" s="13">
        <f t="shared" si="2"/>
        <v>-21000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-528006.68000000005</v>
      </c>
      <c r="D83" s="13">
        <v>5687.5</v>
      </c>
      <c r="E83" s="13">
        <v>0</v>
      </c>
      <c r="F83" s="13">
        <f t="shared" si="2"/>
        <v>-522319.18000000005</v>
      </c>
      <c r="G83" s="12">
        <f t="shared" si="3"/>
        <v>5687.5</v>
      </c>
    </row>
    <row r="84" spans="1:7" x14ac:dyDescent="0.2">
      <c r="A84" s="5">
        <v>1270</v>
      </c>
      <c r="B84" s="27" t="s">
        <v>77</v>
      </c>
      <c r="C84" s="7">
        <f>SUM(C85:C90)</f>
        <v>1379742.26</v>
      </c>
      <c r="D84" s="7">
        <f>SUM(D85:D90)</f>
        <v>0</v>
      </c>
      <c r="E84" s="7">
        <f>SUM(E85:E90)</f>
        <v>0</v>
      </c>
      <c r="F84" s="7">
        <f t="shared" si="2"/>
        <v>1379742.26</v>
      </c>
      <c r="G84" s="8">
        <f t="shared" si="3"/>
        <v>0</v>
      </c>
    </row>
    <row r="85" spans="1:7" x14ac:dyDescent="0.2">
      <c r="A85" s="9">
        <v>1271</v>
      </c>
      <c r="B85" s="26" t="s">
        <v>78</v>
      </c>
      <c r="C85" s="13">
        <v>1379742.26</v>
      </c>
      <c r="D85" s="13">
        <v>0</v>
      </c>
      <c r="E85" s="13">
        <v>0</v>
      </c>
      <c r="F85" s="13">
        <f t="shared" si="2"/>
        <v>1379742.26</v>
      </c>
      <c r="G85" s="12">
        <f t="shared" si="3"/>
        <v>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9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4" t="s">
        <v>111</v>
      </c>
      <c r="C106" s="34"/>
      <c r="D106" s="36" t="s">
        <v>111</v>
      </c>
    </row>
    <row r="107" spans="1:7" ht="22.5" x14ac:dyDescent="0.2">
      <c r="A107" s="34"/>
      <c r="B107" s="37" t="s">
        <v>112</v>
      </c>
      <c r="C107" s="38"/>
      <c r="D107" s="37" t="s">
        <v>112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113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118</v>
      </c>
    </row>
    <row r="6" spans="1:1" ht="11.25" customHeight="1" x14ac:dyDescent="0.2">
      <c r="A6" s="20" t="s">
        <v>119</v>
      </c>
    </row>
    <row r="7" spans="1:1" x14ac:dyDescent="0.2">
      <c r="A7" s="20" t="s">
        <v>120</v>
      </c>
    </row>
    <row r="8" spans="1:1" x14ac:dyDescent="0.2">
      <c r="A8" s="20" t="s">
        <v>121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dcterms:created xsi:type="dcterms:W3CDTF">2014-02-09T04:04:15Z</dcterms:created>
  <dcterms:modified xsi:type="dcterms:W3CDTF">2017-07-30T19:13:17Z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