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Elizabeth Martinez\Desktop\2do trimestre\ZFIR003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B7" i="4"/>
  <c r="B4" i="4" s="1"/>
  <c r="B27" i="4" s="1"/>
  <c r="G6" i="4"/>
  <c r="G5" i="4"/>
  <c r="D4" i="4"/>
  <c r="C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B26" i="2" s="1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D42" i="3" l="1"/>
  <c r="H62" i="3"/>
  <c r="H53" i="3"/>
  <c r="C42" i="3"/>
  <c r="H43" i="3"/>
  <c r="G42" i="3"/>
  <c r="G5" i="3"/>
  <c r="C5" i="3"/>
  <c r="F5" i="3"/>
  <c r="F26" i="2"/>
  <c r="E26" i="2"/>
  <c r="C26" i="2"/>
  <c r="H128" i="1"/>
  <c r="H108" i="1"/>
  <c r="C79" i="1"/>
  <c r="H98" i="1"/>
  <c r="D79" i="1"/>
  <c r="G79" i="1"/>
  <c r="H88" i="1"/>
  <c r="H70" i="1"/>
  <c r="H66" i="1"/>
  <c r="H53" i="1"/>
  <c r="H33" i="1"/>
  <c r="H23" i="1"/>
  <c r="H13" i="1"/>
  <c r="E4" i="4"/>
  <c r="E27" i="4" s="1"/>
  <c r="F4" i="1"/>
  <c r="D5" i="3"/>
  <c r="D79" i="3" s="1"/>
  <c r="D4" i="1"/>
  <c r="H43" i="1"/>
  <c r="F79" i="1"/>
  <c r="H141" i="1"/>
  <c r="H145" i="1"/>
  <c r="D26" i="2"/>
  <c r="H16" i="3"/>
  <c r="H25" i="3"/>
  <c r="C16" i="4"/>
  <c r="C4" i="1"/>
  <c r="G4" i="1"/>
  <c r="H132" i="1"/>
  <c r="F42" i="3"/>
  <c r="G7" i="4"/>
  <c r="D16" i="4"/>
  <c r="D27" i="4" s="1"/>
  <c r="G16" i="4"/>
  <c r="E5" i="3"/>
  <c r="H6" i="3"/>
  <c r="G16" i="2"/>
  <c r="G5" i="2"/>
  <c r="E79" i="1"/>
  <c r="H80" i="1"/>
  <c r="E4" i="1"/>
  <c r="H5" i="1"/>
  <c r="C27" i="4"/>
  <c r="E42" i="3"/>
  <c r="G11" i="4"/>
  <c r="C79" i="3" l="1"/>
  <c r="G79" i="3"/>
  <c r="H5" i="3"/>
  <c r="F79" i="3"/>
  <c r="G26" i="2"/>
  <c r="C154" i="1"/>
  <c r="H79" i="1"/>
  <c r="D154" i="1"/>
  <c r="G154" i="1"/>
  <c r="F154" i="1"/>
  <c r="G4" i="4"/>
  <c r="G27" i="4" s="1"/>
  <c r="H42" i="3"/>
  <c r="H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<sst xmlns="http://schemas.openxmlformats.org/spreadsheetml/2006/main" count="468" uniqueCount="329">
  <si>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</si>
  <si>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</si>
  <si>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</si>
  <si>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</si>
  <si>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</si>
  <si>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</si>
  <si>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</si>
  <si>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</si>
  <si>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</si>
  <si>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</si>
  <si>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</si>
  <si>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</si>
  <si>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</si>
  <si>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</si>
  <si>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</si>
  <si>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</si>
  <si>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</si>
  <si>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</si>
  <si>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</si>
  <si>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</si>
  <si>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</si>
  <si>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</si>
  <si>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</si>
  <si>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</si>
  <si>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</si>
  <si>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</si>
  <si>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</si>
  <si>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</si>
  <si>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</si>
  <si>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</si>
  <si>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</si>
  <si>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</si>
  <si>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</si>
  <si>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</si>
  <si>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</si>
  <si>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</si>
  <si>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</si>
  <si>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</si>
  <si>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</si>
  <si>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</si>
  <si>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</si>
  <si>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</si>
  <si>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</si>
  <si>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</si>
  <si>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</si>
  <si>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</si>
  <si>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</si>
  <si>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</si>
  <si>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</si>
  <si>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</si>
  <si>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</si>
  <si>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</si>
  <si>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</si>
  <si>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</si>
  <si>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</si>
  <si>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</si>
  <si>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</si>
  <si>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</si>
  <si>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</si>
  <si>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</si>
  <si>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</si>
  <si>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</si>
  <si>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</si>
  <si>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</si>
  <si>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</si>
  <si>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</si>
  <si>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</si>
  <si>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</si>
  <si>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</si>
  <si>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</si>
  <si>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</si>
  <si>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</si>
  <si>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</si>
  <si>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</si>
  <si>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</si>
  <si>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</si>
  <si>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</si>
  <si>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</si>
  <si>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</si>
  <si>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</si>
  <si>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</si>
  <si>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</si>
  <si>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</si>
  <si>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</si>
  <si>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</si>
  <si>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</si>
  <si>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</si>
  <si>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</si>
  <si>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</si>
  <si>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</si>
  <si>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</si>
  <si>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</si>
  <si>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</si>
  <si>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</si>
  <si>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</si>
  <si>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</si>
  <si>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</si>
  <si>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</si>
  <si>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</si>
  <si>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</si>
  <si>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</si>
  <si>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</si>
  <si>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</si>
  <si>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</si>
  <si>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</si>
  <si>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</si>
  <si>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</si>
  <si>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</si>
  <si>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</si>
  <si>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</si>
  <si>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</si>
  <si>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</si>
  <si>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</si>
  <si>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</si>
  <si>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</si>
  <si>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</si>
  <si>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</si>
  <si>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</si>
  <si>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</si>
  <si>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</si>
  <si>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</si>
  <si>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</si>
  <si>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</si>
  <si>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</si>
  <si>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</si>
  <si>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</si>
  <si>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</si>
  <si>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</si>
  <si>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</si>
  <si>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</si>
  <si>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</si>
  <si>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</si>
  <si>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</si>
  <si>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</si>
  <si>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</si>
  <si>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</si>
  <si>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</si>
  <si>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</si>
  <si>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</si>
  <si>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</si>
  <si>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</si>
  <si>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</si>
  <si>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</si>
  <si>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</si>
  <si>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</si>
  <si>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</si>
  <si>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</si>
  <si>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</si>
  <si>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</si>
  <si>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</si>
  <si>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</si>
  <si>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</si>
  <si>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</si>
  <si>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</si>
  <si>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</si>
  <si>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</si>
  <si>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</si>
  <si>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</si>
  <si>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</si>
  <si>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</si>
  <si>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</si>
  <si>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</si>
  <si>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</si>
  <si>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</si>
  <si>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</si>
  <si>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</si>
  <si>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</si>
  <si>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</si>
  <si>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</si>
  <si>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</si>
  <si>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</si>
  <si>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</si>
  <si>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</si>
  <si>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</si>
  <si>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</si>
  <si>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</si>
  <si>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</si>
  <si>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</si>
  <si>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</si>
  <si>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</si>
  <si>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</si>
  <si>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</si>
  <si>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</si>
  <si>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</si>
  <si>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</si>
  <si>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</si>
  <si>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</si>
  <si>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</si>
  <si>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</si>
  <si>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</si>
  <si>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</si>
  <si>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</si>
  <si>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</si>
  <si>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</si>
  <si>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</si>
  <si>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</si>
  <si>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</si>
  <si>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</si>
  <si>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</si>
  <si>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</si>
  <si>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</si>
  <si>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</si>
  <si>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</si>
  <si>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</si>
  <si>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</si>
  <si>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</si>
  <si>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</si>
  <si>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</si>
  <si>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</si>
  <si>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</si>
  <si>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</si>
  <si>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</si>
  <si>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</si>
  <si>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</si>
  <si>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</si>
  <si>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</si>
  <si>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</si>
  <si>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</si>
  <si>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</si>
  <si>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</si>
  <si>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</si>
  <si>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</si>
  <si>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</si>
  <si>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</si>
  <si>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</si>
  <si>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</si>
  <si>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</si>
  <si>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</si>
  <si>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</si>
  <si>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</si>
  <si>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</si>
  <si>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</si>
  <si>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</si>
  <si>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</si>
  <si>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</si>
  <si>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</si>
  <si>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</si>
  <si>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</si>
  <si>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</si>
  <si>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</si>
  <si>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</si>
  <si>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</si>
  <si>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</si>
  <si>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</si>
  <si>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</si>
  <si>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</si>
  <si>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</si>
  <si>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</si>
  <si>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</si>
  <si>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</si>
  <si>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</si>
  <si>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</si>
  <si>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</si>
  <si>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</si>
  <si>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</si>
  <si>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</si>
  <si>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</si>
  <si>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</si>
  <si>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</si>
  <si>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</si>
  <si>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</si>
  <si>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</si>
  <si>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</si>
  <si>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</si>
  <si>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</si>
  <si>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</si>
  <si>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</si>
  <si>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</si>
  <si>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</si>
  <si>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</si>
  <si>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</si>
  <si>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</si>
  <si>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</si>
  <si>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</si>
  <si>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</si>
  <si>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</si>
  <si>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</si>
  <si>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</si>
  <si>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</si>
  <si>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</si>
  <si>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</si>
  <si>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</si>
  <si>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</si>
  <si>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</si>
  <si>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</si>
  <si>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</si>
  <si>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</si>
  <si>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</si>
  <si>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</si>
  <si>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</si>
  <si>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</si>
  <si>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</si>
  <si>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</si>
  <si>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</si>
  <si>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</si>
  <si>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</si>
  <si>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</si>
  <si>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</si>
  <si>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</si>
  <si>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</si>
  <si>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</si>
  <si>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</si>
  <si>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</si>
  <si>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</si>
  <si>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</si>
  <si>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</si>
  <si>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</si>
  <si>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</si>
  <si>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</si>
  <si>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</si>
  <si>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</si>
  <si>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</si>
  <si>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</si>
  <si>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</si>
  <si>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</si>
  <si>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</si>
  <si>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</si>
  <si>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</si>
  <si>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</si>
  <si>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</si>
  <si>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</si>
  <si>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</si>
  <si>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</si>
  <si>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</si>
  <si>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</si>
  <si>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Junio de 2017
PESOS</t>
  </si>
  <si>
    <t>MUNICIPIO DE SAN MIGUEL DE ALLENDE, GTO.
Estado Analítico del Ejercicio del Presupuesto de Egresos Detallado - LDF
Clasificación Administrativa
al 30 de Junio de 2017
PESOS</t>
  </si>
  <si>
    <t>MUNICIPIO DE SAN MIGUEL DE ALLENDE, GTO.
Estado Analítico del Ejercicio del Presupuesto de Egresos Detallado - LDF
Clasificación Funcional (Finalidad y Función)
al 30 de Junio de 2017
PESOS</t>
  </si>
  <si>
    <t>MUNICIPIO DE SAN MIGUEL DE ALLENDE, GTO.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</si>
</sst>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422327822</v>
      </c>
      <c r="D4" s="5">
        <f t="shared" ref="D4:H4" si="0">D5+D13+D23+D33+D43+D53+D57+D66+D70</f>
        <v>79718947.609999999</v>
      </c>
      <c r="E4" s="5">
        <f t="shared" si="0"/>
        <v>502046769.6099999</v>
      </c>
      <c r="F4" s="5">
        <f t="shared" si="0"/>
        <v>195074527.53000003</v>
      </c>
      <c r="G4" s="5">
        <f t="shared" si="0"/>
        <v>194849941.90000004</v>
      </c>
      <c r="H4" s="5">
        <f t="shared" si="0"/>
        <v>306972242.07999998</v>
      </c>
    </row>
    <row r="5" spans="1:8">
      <c r="A5" s="56" t="s">
        <v>9</v>
      </c>
      <c r="B5" s="57"/>
      <c r="C5" s="6">
        <f>SUM(C6:C12)</f>
        <v>127144534.99999999</v>
      </c>
      <c r="D5" s="6">
        <f t="shared" ref="D5:H5" si="1">SUM(D6:D12)</f>
        <v>-62000</v>
      </c>
      <c r="E5" s="6">
        <f t="shared" si="1"/>
        <v>127082534.99999999</v>
      </c>
      <c r="F5" s="6">
        <f t="shared" si="1"/>
        <v>60195205.18999999</v>
      </c>
      <c r="G5" s="6">
        <f t="shared" si="1"/>
        <v>60195205.18999999</v>
      </c>
      <c r="H5" s="6">
        <f t="shared" si="1"/>
        <v>66887329.810000002</v>
      </c>
    </row>
    <row r="6" spans="1:8">
      <c r="A6" s="35" t="s">
        <v>147</v>
      </c>
      <c r="B6" s="36" t="s">
        <v>10</v>
      </c>
      <c r="C6" s="7">
        <v>104465609.95999999</v>
      </c>
      <c r="D6" s="7">
        <v>0</v>
      </c>
      <c r="E6" s="7">
        <f>C6+D6</f>
        <v>104465609.95999999</v>
      </c>
      <c r="F6" s="7">
        <v>50119059.729999997</v>
      </c>
      <c r="G6" s="7">
        <v>50119059.729999997</v>
      </c>
      <c r="H6" s="7">
        <f>E6-F6</f>
        <v>54346550.229999997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13583820.960000001</v>
      </c>
      <c r="D8" s="7">
        <v>0</v>
      </c>
      <c r="E8" s="7">
        <f t="shared" si="2"/>
        <v>13583820.960000001</v>
      </c>
      <c r="F8" s="7">
        <v>5877734.1200000001</v>
      </c>
      <c r="G8" s="7">
        <v>5877734.1200000001</v>
      </c>
      <c r="H8" s="7">
        <f t="shared" si="3"/>
        <v>7706086.8400000008</v>
      </c>
    </row>
    <row r="9" spans="1:8">
      <c r="A9" s="35" t="s">
        <v>150</v>
      </c>
      <c r="B9" s="36" t="s">
        <v>13</v>
      </c>
      <c r="C9" s="7">
        <v>1200000</v>
      </c>
      <c r="D9" s="7">
        <v>-62000</v>
      </c>
      <c r="E9" s="7">
        <f t="shared" si="2"/>
        <v>1138000</v>
      </c>
      <c r="F9" s="7">
        <v>270296.65000000002</v>
      </c>
      <c r="G9" s="7">
        <v>270296.65000000002</v>
      </c>
      <c r="H9" s="7">
        <f t="shared" si="3"/>
        <v>867703.35</v>
      </c>
    </row>
    <row r="10" spans="1:8">
      <c r="A10" s="35" t="s">
        <v>151</v>
      </c>
      <c r="B10" s="36" t="s">
        <v>14</v>
      </c>
      <c r="C10" s="7">
        <v>7895104.0800000001</v>
      </c>
      <c r="D10" s="7">
        <v>0</v>
      </c>
      <c r="E10" s="7">
        <f t="shared" si="2"/>
        <v>7895104.0800000001</v>
      </c>
      <c r="F10" s="7">
        <v>3928114.69</v>
      </c>
      <c r="G10" s="7">
        <v>3928114.69</v>
      </c>
      <c r="H10" s="7">
        <f t="shared" si="3"/>
        <v>3966989.39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56" t="s">
        <v>17</v>
      </c>
      <c r="B13" s="57"/>
      <c r="C13" s="6">
        <f>SUM(C14:C22)</f>
        <v>38476377.600000001</v>
      </c>
      <c r="D13" s="6">
        <f t="shared" ref="D13:G13" si="4">SUM(D14:D22)</f>
        <v>764959.57000000007</v>
      </c>
      <c r="E13" s="6">
        <f t="shared" si="4"/>
        <v>39241337.170000002</v>
      </c>
      <c r="F13" s="6">
        <f t="shared" si="4"/>
        <v>18092308.27</v>
      </c>
      <c r="G13" s="6">
        <f t="shared" si="4"/>
        <v>17934863.300000001</v>
      </c>
      <c r="H13" s="6">
        <f t="shared" si="3"/>
        <v>21149028.900000002</v>
      </c>
    </row>
    <row r="14" spans="1:8">
      <c r="A14" s="35" t="s">
        <v>154</v>
      </c>
      <c r="B14" s="36" t="s">
        <v>18</v>
      </c>
      <c r="C14" s="7">
        <v>3963569.52</v>
      </c>
      <c r="D14" s="7">
        <v>-233266.28</v>
      </c>
      <c r="E14" s="7">
        <f t="shared" ref="E14:E22" si="5">C14+D14</f>
        <v>3730303.24</v>
      </c>
      <c r="F14" s="7">
        <v>1354718.75</v>
      </c>
      <c r="G14" s="7">
        <v>1319882.48</v>
      </c>
      <c r="H14" s="7">
        <f t="shared" si="3"/>
        <v>2375584.4900000002</v>
      </c>
    </row>
    <row r="15" spans="1:8">
      <c r="A15" s="35" t="s">
        <v>155</v>
      </c>
      <c r="B15" s="36" t="s">
        <v>19</v>
      </c>
      <c r="C15" s="7">
        <v>1484717.64</v>
      </c>
      <c r="D15" s="7">
        <v>22067.599999999999</v>
      </c>
      <c r="E15" s="7">
        <f t="shared" si="5"/>
        <v>1506785.24</v>
      </c>
      <c r="F15" s="7">
        <v>709237.67</v>
      </c>
      <c r="G15" s="7">
        <v>698037.67</v>
      </c>
      <c r="H15" s="7">
        <f t="shared" si="3"/>
        <v>797547.57</v>
      </c>
    </row>
    <row r="16" spans="1:8">
      <c r="A16" s="35" t="s">
        <v>156</v>
      </c>
      <c r="B16" s="36" t="s">
        <v>20</v>
      </c>
      <c r="C16" s="7">
        <v>61500</v>
      </c>
      <c r="D16" s="7">
        <v>-35000</v>
      </c>
      <c r="E16" s="7">
        <f t="shared" si="5"/>
        <v>26500</v>
      </c>
      <c r="F16" s="7">
        <v>61.3</v>
      </c>
      <c r="G16" s="7">
        <v>61.3</v>
      </c>
      <c r="H16" s="7">
        <f t="shared" si="3"/>
        <v>26438.7</v>
      </c>
    </row>
    <row r="17" spans="1:8">
      <c r="A17" s="35" t="s">
        <v>157</v>
      </c>
      <c r="B17" s="36" t="s">
        <v>21</v>
      </c>
      <c r="C17" s="7">
        <v>6800422.9199999999</v>
      </c>
      <c r="D17" s="7">
        <v>-623347.97</v>
      </c>
      <c r="E17" s="7">
        <f t="shared" si="5"/>
        <v>6177074.9500000002</v>
      </c>
      <c r="F17" s="7">
        <v>1615302.07</v>
      </c>
      <c r="G17" s="7">
        <v>1575057.54</v>
      </c>
      <c r="H17" s="7">
        <f t="shared" si="3"/>
        <v>4561772.88</v>
      </c>
    </row>
    <row r="18" spans="1:8">
      <c r="A18" s="35" t="s">
        <v>158</v>
      </c>
      <c r="B18" s="36" t="s">
        <v>22</v>
      </c>
      <c r="C18" s="7">
        <v>4255000.08</v>
      </c>
      <c r="D18" s="7">
        <v>32300.959999999999</v>
      </c>
      <c r="E18" s="7">
        <f t="shared" si="5"/>
        <v>4287301.04</v>
      </c>
      <c r="F18" s="7">
        <v>3184613.73</v>
      </c>
      <c r="G18" s="7">
        <v>3184613.73</v>
      </c>
      <c r="H18" s="7">
        <f t="shared" si="3"/>
        <v>1102687.31</v>
      </c>
    </row>
    <row r="19" spans="1:8">
      <c r="A19" s="35" t="s">
        <v>159</v>
      </c>
      <c r="B19" s="36" t="s">
        <v>23</v>
      </c>
      <c r="C19" s="7">
        <v>18088456.800000001</v>
      </c>
      <c r="D19" s="7">
        <v>1248382.92</v>
      </c>
      <c r="E19" s="7">
        <f t="shared" si="5"/>
        <v>19336839.719999999</v>
      </c>
      <c r="F19" s="7">
        <v>10100581.9</v>
      </c>
      <c r="G19" s="7">
        <v>10035285.800000001</v>
      </c>
      <c r="H19" s="7">
        <f t="shared" si="3"/>
        <v>9236257.8199999984</v>
      </c>
    </row>
    <row r="20" spans="1:8">
      <c r="A20" s="35" t="s">
        <v>160</v>
      </c>
      <c r="B20" s="36" t="s">
        <v>24</v>
      </c>
      <c r="C20" s="7">
        <v>1962591.84</v>
      </c>
      <c r="D20" s="7">
        <v>882981.54</v>
      </c>
      <c r="E20" s="7">
        <f t="shared" si="5"/>
        <v>2845573.38</v>
      </c>
      <c r="F20" s="7">
        <v>958463.45</v>
      </c>
      <c r="G20" s="7">
        <v>958463.45</v>
      </c>
      <c r="H20" s="7">
        <f t="shared" si="3"/>
        <v>1887109.93</v>
      </c>
    </row>
    <row r="21" spans="1:8">
      <c r="A21" s="35" t="s">
        <v>161</v>
      </c>
      <c r="B21" s="36" t="s">
        <v>25</v>
      </c>
      <c r="C21" s="7">
        <v>635000.04</v>
      </c>
      <c r="D21" s="7">
        <v>-333800</v>
      </c>
      <c r="E21" s="7">
        <f t="shared" si="5"/>
        <v>301200.04000000004</v>
      </c>
      <c r="F21" s="7">
        <v>0</v>
      </c>
      <c r="G21" s="7">
        <v>0</v>
      </c>
      <c r="H21" s="7">
        <f t="shared" si="3"/>
        <v>301200.04000000004</v>
      </c>
    </row>
    <row r="22" spans="1:8">
      <c r="A22" s="35" t="s">
        <v>162</v>
      </c>
      <c r="B22" s="36" t="s">
        <v>26</v>
      </c>
      <c r="C22" s="7">
        <v>1225118.76</v>
      </c>
      <c r="D22" s="7">
        <v>-195359.2</v>
      </c>
      <c r="E22" s="7">
        <f t="shared" si="5"/>
        <v>1029759.56</v>
      </c>
      <c r="F22" s="7">
        <v>169329.4</v>
      </c>
      <c r="G22" s="7">
        <v>163461.32999999999</v>
      </c>
      <c r="H22" s="7">
        <f t="shared" si="3"/>
        <v>860430.16</v>
      </c>
    </row>
    <row r="23" spans="1:8">
      <c r="A23" s="56" t="s">
        <v>27</v>
      </c>
      <c r="B23" s="57"/>
      <c r="C23" s="6">
        <f>SUM(C24:C32)</f>
        <v>131266142.16</v>
      </c>
      <c r="D23" s="6">
        <f t="shared" ref="D23:G23" si="6">SUM(D24:D32)</f>
        <v>24274544.299999997</v>
      </c>
      <c r="E23" s="6">
        <f t="shared" si="6"/>
        <v>155540686.45999998</v>
      </c>
      <c r="F23" s="6">
        <f t="shared" si="6"/>
        <v>69686012.890000001</v>
      </c>
      <c r="G23" s="6">
        <f t="shared" si="6"/>
        <v>69618872.230000004</v>
      </c>
      <c r="H23" s="6">
        <f t="shared" si="3"/>
        <v>85854673.569999978</v>
      </c>
    </row>
    <row r="24" spans="1:8">
      <c r="A24" s="35" t="s">
        <v>163</v>
      </c>
      <c r="B24" s="36" t="s">
        <v>28</v>
      </c>
      <c r="C24" s="7">
        <v>27473988.239999998</v>
      </c>
      <c r="D24" s="7">
        <v>2640973.42</v>
      </c>
      <c r="E24" s="7">
        <f t="shared" ref="E24:E32" si="7">C24+D24</f>
        <v>30114961.659999996</v>
      </c>
      <c r="F24" s="7">
        <v>15417791.310000001</v>
      </c>
      <c r="G24" s="7">
        <v>15416666.26</v>
      </c>
      <c r="H24" s="7">
        <f t="shared" si="3"/>
        <v>14697170.349999996</v>
      </c>
    </row>
    <row r="25" spans="1:8">
      <c r="A25" s="35" t="s">
        <v>164</v>
      </c>
      <c r="B25" s="36" t="s">
        <v>29</v>
      </c>
      <c r="C25" s="7">
        <v>8333524.0800000001</v>
      </c>
      <c r="D25" s="7">
        <v>-79999.960000000006</v>
      </c>
      <c r="E25" s="7">
        <f t="shared" si="7"/>
        <v>8253524.1200000001</v>
      </c>
      <c r="F25" s="7">
        <v>3269757.39</v>
      </c>
      <c r="G25" s="7">
        <v>3269757.39</v>
      </c>
      <c r="H25" s="7">
        <f t="shared" si="3"/>
        <v>4983766.7300000004</v>
      </c>
    </row>
    <row r="26" spans="1:8">
      <c r="A26" s="35" t="s">
        <v>165</v>
      </c>
      <c r="B26" s="36" t="s">
        <v>30</v>
      </c>
      <c r="C26" s="7">
        <v>47525448.960000001</v>
      </c>
      <c r="D26" s="7">
        <v>16303120.43</v>
      </c>
      <c r="E26" s="7">
        <f t="shared" si="7"/>
        <v>63828569.390000001</v>
      </c>
      <c r="F26" s="7">
        <v>30575756.379999999</v>
      </c>
      <c r="G26" s="7">
        <v>30573011.82</v>
      </c>
      <c r="H26" s="7">
        <f t="shared" si="3"/>
        <v>33252813.010000002</v>
      </c>
    </row>
    <row r="27" spans="1:8">
      <c r="A27" s="35" t="s">
        <v>166</v>
      </c>
      <c r="B27" s="36" t="s">
        <v>31</v>
      </c>
      <c r="C27" s="7">
        <v>1966263.96</v>
      </c>
      <c r="D27" s="7">
        <v>582026.43000000005</v>
      </c>
      <c r="E27" s="7">
        <f t="shared" si="7"/>
        <v>2548290.39</v>
      </c>
      <c r="F27" s="7">
        <v>2325884.7599999998</v>
      </c>
      <c r="G27" s="7">
        <v>2325884.7599999998</v>
      </c>
      <c r="H27" s="7">
        <f t="shared" si="3"/>
        <v>222405.63000000035</v>
      </c>
    </row>
    <row r="28" spans="1:8">
      <c r="A28" s="35" t="s">
        <v>167</v>
      </c>
      <c r="B28" s="36" t="s">
        <v>32</v>
      </c>
      <c r="C28" s="7">
        <v>17704733.52</v>
      </c>
      <c r="D28" s="7">
        <v>636817.38</v>
      </c>
      <c r="E28" s="7">
        <f t="shared" si="7"/>
        <v>18341550.899999999</v>
      </c>
      <c r="F28" s="7">
        <v>6214196.0700000003</v>
      </c>
      <c r="G28" s="7">
        <v>6170340.0199999996</v>
      </c>
      <c r="H28" s="7">
        <f t="shared" si="3"/>
        <v>12127354.829999998</v>
      </c>
    </row>
    <row r="29" spans="1:8">
      <c r="A29" s="35" t="s">
        <v>168</v>
      </c>
      <c r="B29" s="36" t="s">
        <v>33</v>
      </c>
      <c r="C29" s="7">
        <v>4884665.76</v>
      </c>
      <c r="D29" s="7">
        <v>177948</v>
      </c>
      <c r="E29" s="7">
        <f t="shared" si="7"/>
        <v>5062613.76</v>
      </c>
      <c r="F29" s="7">
        <v>1553844.44</v>
      </c>
      <c r="G29" s="7">
        <v>1553144.44</v>
      </c>
      <c r="H29" s="7">
        <f t="shared" si="3"/>
        <v>3508769.32</v>
      </c>
    </row>
    <row r="30" spans="1:8">
      <c r="A30" s="35" t="s">
        <v>169</v>
      </c>
      <c r="B30" s="36" t="s">
        <v>34</v>
      </c>
      <c r="C30" s="7">
        <v>2476119.12</v>
      </c>
      <c r="D30" s="7">
        <v>200404.77</v>
      </c>
      <c r="E30" s="7">
        <f t="shared" si="7"/>
        <v>2676523.89</v>
      </c>
      <c r="F30" s="7">
        <v>620001.32999999996</v>
      </c>
      <c r="G30" s="7">
        <v>620001.32999999996</v>
      </c>
      <c r="H30" s="7">
        <f t="shared" si="3"/>
        <v>2056522.56</v>
      </c>
    </row>
    <row r="31" spans="1:8">
      <c r="A31" s="35" t="s">
        <v>170</v>
      </c>
      <c r="B31" s="36" t="s">
        <v>35</v>
      </c>
      <c r="C31" s="7">
        <v>17236433.16</v>
      </c>
      <c r="D31" s="7">
        <v>2860409.83</v>
      </c>
      <c r="E31" s="7">
        <f t="shared" si="7"/>
        <v>20096842.990000002</v>
      </c>
      <c r="F31" s="7">
        <v>6495654.3499999996</v>
      </c>
      <c r="G31" s="7">
        <v>6476939.3499999996</v>
      </c>
      <c r="H31" s="7">
        <f t="shared" si="3"/>
        <v>13601188.640000002</v>
      </c>
    </row>
    <row r="32" spans="1:8">
      <c r="A32" s="35" t="s">
        <v>171</v>
      </c>
      <c r="B32" s="36" t="s">
        <v>36</v>
      </c>
      <c r="C32" s="7">
        <v>3664965.36</v>
      </c>
      <c r="D32" s="7">
        <v>952844</v>
      </c>
      <c r="E32" s="7">
        <f t="shared" si="7"/>
        <v>4617809.3599999994</v>
      </c>
      <c r="F32" s="7">
        <v>3213126.86</v>
      </c>
      <c r="G32" s="7">
        <v>3213126.86</v>
      </c>
      <c r="H32" s="7">
        <f t="shared" si="3"/>
        <v>1404682.4999999995</v>
      </c>
    </row>
    <row r="33" spans="1:8">
      <c r="A33" s="56" t="s">
        <v>37</v>
      </c>
      <c r="B33" s="57"/>
      <c r="C33" s="6">
        <f>SUM(C34:C42)</f>
        <v>67356773.399999991</v>
      </c>
      <c r="D33" s="6">
        <f t="shared" ref="D33:G33" si="8">SUM(D34:D42)</f>
        <v>6962614.5599999996</v>
      </c>
      <c r="E33" s="6">
        <f t="shared" si="8"/>
        <v>74319387.959999993</v>
      </c>
      <c r="F33" s="6">
        <f t="shared" si="8"/>
        <v>33227517.649999999</v>
      </c>
      <c r="G33" s="6">
        <f t="shared" si="8"/>
        <v>33227517.649999999</v>
      </c>
      <c r="H33" s="6">
        <f t="shared" si="3"/>
        <v>41091870.309999995</v>
      </c>
    </row>
    <row r="34" spans="1:8">
      <c r="A34" s="35" t="s">
        <v>172</v>
      </c>
      <c r="B34" s="36" t="s">
        <v>38</v>
      </c>
      <c r="C34" s="7">
        <v>43278745.439999998</v>
      </c>
      <c r="D34" s="7">
        <v>0</v>
      </c>
      <c r="E34" s="7">
        <f t="shared" ref="E34:E42" si="9">C34+D34</f>
        <v>43278745.439999998</v>
      </c>
      <c r="F34" s="7">
        <v>22441053.039999999</v>
      </c>
      <c r="G34" s="7">
        <v>22441053.039999999</v>
      </c>
      <c r="H34" s="7">
        <f t="shared" si="3"/>
        <v>20837692.399999999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0</v>
      </c>
      <c r="D36" s="7">
        <v>1265000</v>
      </c>
      <c r="E36" s="7">
        <f t="shared" si="9"/>
        <v>1265000</v>
      </c>
      <c r="F36" s="7">
        <v>0</v>
      </c>
      <c r="G36" s="7">
        <v>0</v>
      </c>
      <c r="H36" s="7">
        <f t="shared" si="3"/>
        <v>1265000</v>
      </c>
    </row>
    <row r="37" spans="1:8">
      <c r="A37" s="35" t="s">
        <v>175</v>
      </c>
      <c r="B37" s="36" t="s">
        <v>41</v>
      </c>
      <c r="C37" s="7">
        <v>20060080.800000001</v>
      </c>
      <c r="D37" s="7">
        <v>5697614.5599999996</v>
      </c>
      <c r="E37" s="7">
        <f t="shared" si="9"/>
        <v>25757695.359999999</v>
      </c>
      <c r="F37" s="7">
        <v>8389207.4700000007</v>
      </c>
      <c r="G37" s="7">
        <v>8389207.4700000007</v>
      </c>
      <c r="H37" s="7">
        <f t="shared" si="3"/>
        <v>17368487.890000001</v>
      </c>
    </row>
    <row r="38" spans="1:8">
      <c r="A38" s="35" t="s">
        <v>176</v>
      </c>
      <c r="B38" s="36" t="s">
        <v>42</v>
      </c>
      <c r="C38" s="7">
        <v>4017947.16</v>
      </c>
      <c r="D38" s="7">
        <v>0</v>
      </c>
      <c r="E38" s="7">
        <f t="shared" si="9"/>
        <v>4017947.16</v>
      </c>
      <c r="F38" s="7">
        <v>2397257.14</v>
      </c>
      <c r="G38" s="7">
        <v>2397257.14</v>
      </c>
      <c r="H38" s="7">
        <f t="shared" si="3"/>
        <v>1620690.02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12139155.119999999</v>
      </c>
      <c r="D43" s="6">
        <f t="shared" ref="D43:G43" si="10">SUM(D44:D52)</f>
        <v>5482058.5200000005</v>
      </c>
      <c r="E43" s="6">
        <f t="shared" si="10"/>
        <v>17621213.640000001</v>
      </c>
      <c r="F43" s="6">
        <f t="shared" si="10"/>
        <v>5164397.58</v>
      </c>
      <c r="G43" s="6">
        <f t="shared" si="10"/>
        <v>5164397.58</v>
      </c>
      <c r="H43" s="6">
        <f t="shared" si="3"/>
        <v>12456816.060000001</v>
      </c>
    </row>
    <row r="44" spans="1:8">
      <c r="A44" s="35" t="s">
        <v>179</v>
      </c>
      <c r="B44" s="36" t="s">
        <v>48</v>
      </c>
      <c r="C44" s="7">
        <v>2249381.04</v>
      </c>
      <c r="D44" s="7">
        <v>999489.97</v>
      </c>
      <c r="E44" s="7">
        <f t="shared" ref="E44:E52" si="11">C44+D44</f>
        <v>3248871.01</v>
      </c>
      <c r="F44" s="7">
        <v>1264969.92</v>
      </c>
      <c r="G44" s="7">
        <v>1264969.92</v>
      </c>
      <c r="H44" s="7">
        <f t="shared" si="3"/>
        <v>1983901.0899999999</v>
      </c>
    </row>
    <row r="45" spans="1:8">
      <c r="A45" s="35" t="s">
        <v>180</v>
      </c>
      <c r="B45" s="36" t="s">
        <v>49</v>
      </c>
      <c r="C45" s="7">
        <v>235965.84</v>
      </c>
      <c r="D45" s="7">
        <v>53017.65</v>
      </c>
      <c r="E45" s="7">
        <f t="shared" si="11"/>
        <v>288983.49</v>
      </c>
      <c r="F45" s="7">
        <v>60539.24</v>
      </c>
      <c r="G45" s="7">
        <v>60539.24</v>
      </c>
      <c r="H45" s="7">
        <f t="shared" si="3"/>
        <v>228444.25</v>
      </c>
    </row>
    <row r="46" spans="1:8">
      <c r="A46" s="35" t="s">
        <v>181</v>
      </c>
      <c r="B46" s="36" t="s">
        <v>50</v>
      </c>
      <c r="C46" s="7">
        <v>295359.96000000002</v>
      </c>
      <c r="D46" s="7">
        <v>-55669.96</v>
      </c>
      <c r="E46" s="7">
        <f t="shared" si="11"/>
        <v>239690.00000000003</v>
      </c>
      <c r="F46" s="7">
        <v>4326.8</v>
      </c>
      <c r="G46" s="7">
        <v>4326.8</v>
      </c>
      <c r="H46" s="7">
        <f t="shared" si="3"/>
        <v>235363.20000000004</v>
      </c>
    </row>
    <row r="47" spans="1:8">
      <c r="A47" s="35" t="s">
        <v>182</v>
      </c>
      <c r="B47" s="36" t="s">
        <v>51</v>
      </c>
      <c r="C47" s="7">
        <v>7665999.8399999999</v>
      </c>
      <c r="D47" s="7">
        <v>2533771.62</v>
      </c>
      <c r="E47" s="7">
        <f t="shared" si="11"/>
        <v>10199771.460000001</v>
      </c>
      <c r="F47" s="7">
        <v>3546100</v>
      </c>
      <c r="G47" s="7">
        <v>3546100</v>
      </c>
      <c r="H47" s="7">
        <f t="shared" si="3"/>
        <v>6653671.4600000009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1311083.04</v>
      </c>
      <c r="D49" s="7">
        <v>1459949.24</v>
      </c>
      <c r="E49" s="7">
        <f t="shared" si="11"/>
        <v>2771032.2800000003</v>
      </c>
      <c r="F49" s="7">
        <v>288461.62</v>
      </c>
      <c r="G49" s="7">
        <v>288461.62</v>
      </c>
      <c r="H49" s="7">
        <f t="shared" si="3"/>
        <v>2482570.66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381365.4</v>
      </c>
      <c r="D52" s="7">
        <v>491500</v>
      </c>
      <c r="E52" s="7">
        <f t="shared" si="11"/>
        <v>872865.4</v>
      </c>
      <c r="F52" s="7">
        <v>0</v>
      </c>
      <c r="G52" s="7">
        <v>0</v>
      </c>
      <c r="H52" s="7">
        <f t="shared" si="3"/>
        <v>872865.4</v>
      </c>
    </row>
    <row r="53" spans="1:8">
      <c r="A53" s="56" t="s">
        <v>57</v>
      </c>
      <c r="B53" s="57"/>
      <c r="C53" s="6">
        <f>SUM(C54:C56)</f>
        <v>17345630.16</v>
      </c>
      <c r="D53" s="6">
        <f t="shared" ref="D53:G53" si="12">SUM(D54:D56)</f>
        <v>-5014436.58</v>
      </c>
      <c r="E53" s="6">
        <f t="shared" si="12"/>
        <v>12331193.58</v>
      </c>
      <c r="F53" s="6">
        <f t="shared" si="12"/>
        <v>1777374.2400000002</v>
      </c>
      <c r="G53" s="6">
        <f t="shared" si="12"/>
        <v>1777374.2400000002</v>
      </c>
      <c r="H53" s="6">
        <f t="shared" si="3"/>
        <v>10553819.34</v>
      </c>
    </row>
    <row r="54" spans="1:8">
      <c r="A54" s="35" t="s">
        <v>188</v>
      </c>
      <c r="B54" s="36" t="s">
        <v>58</v>
      </c>
      <c r="C54" s="7">
        <v>14478174.24</v>
      </c>
      <c r="D54" s="7">
        <v>-7377429.2599999998</v>
      </c>
      <c r="E54" s="7">
        <f t="shared" ref="E54:E56" si="13">C54+D54</f>
        <v>7100744.9800000004</v>
      </c>
      <c r="F54" s="7">
        <v>525144.41</v>
      </c>
      <c r="G54" s="7">
        <v>525144.41</v>
      </c>
      <c r="H54" s="7">
        <f t="shared" si="3"/>
        <v>6575600.5700000003</v>
      </c>
    </row>
    <row r="55" spans="1:8">
      <c r="A55" s="35" t="s">
        <v>189</v>
      </c>
      <c r="B55" s="36" t="s">
        <v>59</v>
      </c>
      <c r="C55" s="7">
        <v>2867455.92</v>
      </c>
      <c r="D55" s="7">
        <v>2362992.6800000002</v>
      </c>
      <c r="E55" s="7">
        <f t="shared" si="13"/>
        <v>5230448.5999999996</v>
      </c>
      <c r="F55" s="7">
        <v>1252229.83</v>
      </c>
      <c r="G55" s="7">
        <v>1252229.83</v>
      </c>
      <c r="H55" s="7">
        <f t="shared" si="3"/>
        <v>3978218.7699999996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2491710.36</v>
      </c>
      <c r="D57" s="6">
        <f t="shared" ref="D57:G57" si="14">SUM(D58:D65)</f>
        <v>53126369.039999999</v>
      </c>
      <c r="E57" s="6">
        <f t="shared" si="14"/>
        <v>55618079.399999999</v>
      </c>
      <c r="F57" s="6">
        <f t="shared" si="14"/>
        <v>0</v>
      </c>
      <c r="G57" s="6">
        <f t="shared" si="14"/>
        <v>0</v>
      </c>
      <c r="H57" s="6">
        <f t="shared" si="3"/>
        <v>55618079.399999999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2491710.36</v>
      </c>
      <c r="D65" s="7">
        <v>53126369.039999999</v>
      </c>
      <c r="E65" s="7">
        <f t="shared" si="15"/>
        <v>55618079.399999999</v>
      </c>
      <c r="F65" s="7">
        <v>0</v>
      </c>
      <c r="G65" s="7">
        <v>0</v>
      </c>
      <c r="H65" s="7">
        <f t="shared" si="3"/>
        <v>55618079.399999999</v>
      </c>
    </row>
    <row r="66" spans="1:8">
      <c r="A66" s="56" t="s">
        <v>70</v>
      </c>
      <c r="B66" s="57"/>
      <c r="C66" s="6">
        <f>SUM(C67:C69)</f>
        <v>15856498.199999999</v>
      </c>
      <c r="D66" s="6">
        <f t="shared" ref="D66:G66" si="16">SUM(D67:D69)</f>
        <v>-5815161.7999999998</v>
      </c>
      <c r="E66" s="6">
        <f t="shared" si="16"/>
        <v>10041336.399999999</v>
      </c>
      <c r="F66" s="6">
        <f t="shared" si="16"/>
        <v>1711715.06</v>
      </c>
      <c r="G66" s="6">
        <f t="shared" si="16"/>
        <v>1711715.06</v>
      </c>
      <c r="H66" s="6">
        <f t="shared" si="3"/>
        <v>8329621.339999998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15856498.199999999</v>
      </c>
      <c r="D69" s="7">
        <v>-5815161.7999999998</v>
      </c>
      <c r="E69" s="7">
        <f t="shared" si="17"/>
        <v>10041336.399999999</v>
      </c>
      <c r="F69" s="7">
        <v>1711715.06</v>
      </c>
      <c r="G69" s="7">
        <v>1711715.06</v>
      </c>
      <c r="H69" s="7">
        <f t="shared" si="3"/>
        <v>8329621.339999998</v>
      </c>
    </row>
    <row r="70" spans="1:8">
      <c r="A70" s="56" t="s">
        <v>74</v>
      </c>
      <c r="B70" s="57"/>
      <c r="C70" s="6">
        <f>SUM(C71:C77)</f>
        <v>10251000</v>
      </c>
      <c r="D70" s="6">
        <f t="shared" ref="D70:G70" si="18">SUM(D71:D77)</f>
        <v>0</v>
      </c>
      <c r="E70" s="6">
        <f t="shared" si="18"/>
        <v>10251000</v>
      </c>
      <c r="F70" s="6">
        <f t="shared" si="18"/>
        <v>5219996.6500000004</v>
      </c>
      <c r="G70" s="6">
        <f t="shared" si="18"/>
        <v>5219996.6500000004</v>
      </c>
      <c r="H70" s="6">
        <f t="shared" si="3"/>
        <v>5031003.3499999996</v>
      </c>
    </row>
    <row r="71" spans="1:8">
      <c r="A71" s="35" t="s">
        <v>200</v>
      </c>
      <c r="B71" s="36" t="s">
        <v>75</v>
      </c>
      <c r="C71" s="7">
        <v>9999999.9600000009</v>
      </c>
      <c r="D71" s="7">
        <v>0</v>
      </c>
      <c r="E71" s="7">
        <f t="shared" ref="E71:E77" si="19">C71+D71</f>
        <v>9999999.9600000009</v>
      </c>
      <c r="F71" s="7">
        <v>4999999.9800000004</v>
      </c>
      <c r="G71" s="7">
        <v>4999999.9800000004</v>
      </c>
      <c r="H71" s="7">
        <f t="shared" ref="H71:H77" si="20">E71-F71</f>
        <v>4999999.9800000004</v>
      </c>
    </row>
    <row r="72" spans="1:8">
      <c r="A72" s="35" t="s">
        <v>201</v>
      </c>
      <c r="B72" s="36" t="s">
        <v>76</v>
      </c>
      <c r="C72" s="7">
        <v>251000.04</v>
      </c>
      <c r="D72" s="7">
        <v>0</v>
      </c>
      <c r="E72" s="7">
        <f t="shared" si="19"/>
        <v>251000.04</v>
      </c>
      <c r="F72" s="7">
        <v>219996.67</v>
      </c>
      <c r="G72" s="7">
        <v>219996.67</v>
      </c>
      <c r="H72" s="7">
        <f t="shared" si="20"/>
        <v>31003.369999999995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709673336.27999997</v>
      </c>
      <c r="D79" s="8">
        <f t="shared" ref="D79:H79" si="21">D80+D88+D98+D108+D118+D128+D132+D141+D145</f>
        <v>31981987.629999973</v>
      </c>
      <c r="E79" s="8">
        <f t="shared" si="21"/>
        <v>741655323.90999985</v>
      </c>
      <c r="F79" s="8">
        <f t="shared" si="21"/>
        <v>121750804.02</v>
      </c>
      <c r="G79" s="8">
        <f t="shared" si="21"/>
        <v>121740713.69</v>
      </c>
      <c r="H79" s="8">
        <f t="shared" si="21"/>
        <v>619904519.88999999</v>
      </c>
    </row>
    <row r="80" spans="1:8">
      <c r="A80" s="52" t="s">
        <v>9</v>
      </c>
      <c r="B80" s="53"/>
      <c r="C80" s="8">
        <f>SUM(C81:C87)</f>
        <v>68715784.920000002</v>
      </c>
      <c r="D80" s="8">
        <f t="shared" ref="D80:H80" si="22">SUM(D81:D87)</f>
        <v>-7749599.3399999999</v>
      </c>
      <c r="E80" s="8">
        <f t="shared" si="22"/>
        <v>60966185.579999998</v>
      </c>
      <c r="F80" s="8">
        <f t="shared" si="22"/>
        <v>27605580.289999999</v>
      </c>
      <c r="G80" s="8">
        <f t="shared" si="22"/>
        <v>27605580.289999999</v>
      </c>
      <c r="H80" s="8">
        <f t="shared" si="22"/>
        <v>33360605.290000007</v>
      </c>
    </row>
    <row r="81" spans="1:8">
      <c r="A81" s="35" t="s">
        <v>207</v>
      </c>
      <c r="B81" s="40" t="s">
        <v>10</v>
      </c>
      <c r="C81" s="9">
        <v>54594314.640000001</v>
      </c>
      <c r="D81" s="9">
        <v>-6640248.0499999998</v>
      </c>
      <c r="E81" s="7">
        <f t="shared" ref="E81:E87" si="23">C81+D81</f>
        <v>47954066.590000004</v>
      </c>
      <c r="F81" s="9">
        <v>22127127.079999998</v>
      </c>
      <c r="G81" s="9">
        <v>22127127.079999998</v>
      </c>
      <c r="H81" s="9">
        <f t="shared" ref="H81:H144" si="24">E81-F81</f>
        <v>25826939.510000005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7024527.5999999996</v>
      </c>
      <c r="D83" s="9">
        <v>-749344.59</v>
      </c>
      <c r="E83" s="7">
        <f t="shared" si="23"/>
        <v>6275183.0099999998</v>
      </c>
      <c r="F83" s="9">
        <v>2587049.3199999998</v>
      </c>
      <c r="G83" s="9">
        <v>2587049.3199999998</v>
      </c>
      <c r="H83" s="9">
        <f t="shared" si="24"/>
        <v>3688133.69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7096942.6799999997</v>
      </c>
      <c r="D85" s="9">
        <v>-360006.7</v>
      </c>
      <c r="E85" s="7">
        <f t="shared" si="23"/>
        <v>6736935.9799999995</v>
      </c>
      <c r="F85" s="9">
        <v>2891403.89</v>
      </c>
      <c r="G85" s="9">
        <v>2891403.89</v>
      </c>
      <c r="H85" s="9">
        <f t="shared" si="24"/>
        <v>3845532.0899999994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7782389.1600000001</v>
      </c>
      <c r="D88" s="8">
        <f t="shared" ref="D88:G88" si="25">SUM(D89:D97)</f>
        <v>-652470.86</v>
      </c>
      <c r="E88" s="8">
        <f t="shared" si="25"/>
        <v>7129918.3000000007</v>
      </c>
      <c r="F88" s="8">
        <f t="shared" si="25"/>
        <v>2416023.6999999997</v>
      </c>
      <c r="G88" s="8">
        <f t="shared" si="25"/>
        <v>2410210.58</v>
      </c>
      <c r="H88" s="8">
        <f t="shared" si="24"/>
        <v>4713894.6000000015</v>
      </c>
    </row>
    <row r="89" spans="1:8">
      <c r="A89" s="35" t="s">
        <v>214</v>
      </c>
      <c r="B89" s="40" t="s">
        <v>18</v>
      </c>
      <c r="C89" s="9">
        <v>119380.8</v>
      </c>
      <c r="D89" s="9">
        <v>-119380.8</v>
      </c>
      <c r="E89" s="7">
        <f t="shared" ref="E89:E97" si="26">C89+D89</f>
        <v>0</v>
      </c>
      <c r="F89" s="9">
        <v>0</v>
      </c>
      <c r="G89" s="9">
        <v>0</v>
      </c>
      <c r="H89" s="9">
        <f t="shared" si="24"/>
        <v>0</v>
      </c>
    </row>
    <row r="90" spans="1:8">
      <c r="A90" s="35" t="s">
        <v>215</v>
      </c>
      <c r="B90" s="40" t="s">
        <v>19</v>
      </c>
      <c r="C90" s="9">
        <v>166026.6</v>
      </c>
      <c r="D90" s="9">
        <v>47769.3</v>
      </c>
      <c r="E90" s="7">
        <f t="shared" si="26"/>
        <v>213795.90000000002</v>
      </c>
      <c r="F90" s="9">
        <v>0</v>
      </c>
      <c r="G90" s="9">
        <v>0</v>
      </c>
      <c r="H90" s="9">
        <f t="shared" si="24"/>
        <v>213795.90000000002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387149.4</v>
      </c>
      <c r="D92" s="9">
        <v>-184943.49</v>
      </c>
      <c r="E92" s="7">
        <f t="shared" si="26"/>
        <v>202205.91000000003</v>
      </c>
      <c r="F92" s="9">
        <v>90101.440000000002</v>
      </c>
      <c r="G92" s="9">
        <v>90101.440000000002</v>
      </c>
      <c r="H92" s="9">
        <f t="shared" si="24"/>
        <v>112104.47000000003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5937462.1200000001</v>
      </c>
      <c r="D94" s="9">
        <v>-436262.3</v>
      </c>
      <c r="E94" s="7">
        <f t="shared" si="26"/>
        <v>5501199.8200000003</v>
      </c>
      <c r="F94" s="9">
        <v>2325922.2599999998</v>
      </c>
      <c r="G94" s="9">
        <v>2320109.14</v>
      </c>
      <c r="H94" s="9">
        <f t="shared" si="24"/>
        <v>3175277.5600000005</v>
      </c>
    </row>
    <row r="95" spans="1:8">
      <c r="A95" s="35" t="s">
        <v>220</v>
      </c>
      <c r="B95" s="40" t="s">
        <v>24</v>
      </c>
      <c r="C95" s="9">
        <v>1172370.24</v>
      </c>
      <c r="D95" s="9">
        <v>40346.43</v>
      </c>
      <c r="E95" s="7">
        <f t="shared" si="26"/>
        <v>1212716.67</v>
      </c>
      <c r="F95" s="9">
        <v>0</v>
      </c>
      <c r="G95" s="9">
        <v>0</v>
      </c>
      <c r="H95" s="9">
        <f t="shared" si="24"/>
        <v>1212716.67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52" t="s">
        <v>27</v>
      </c>
      <c r="B98" s="53"/>
      <c r="C98" s="8">
        <f>SUM(C99:C107)</f>
        <v>74323288.439999998</v>
      </c>
      <c r="D98" s="8">
        <f t="shared" ref="D98:G98" si="27">SUM(D99:D107)</f>
        <v>-13576776.699999999</v>
      </c>
      <c r="E98" s="8">
        <f t="shared" si="27"/>
        <v>60746511.739999995</v>
      </c>
      <c r="F98" s="8">
        <f t="shared" si="27"/>
        <v>9410640.1099999994</v>
      </c>
      <c r="G98" s="8">
        <f t="shared" si="27"/>
        <v>9406362.9000000004</v>
      </c>
      <c r="H98" s="8">
        <f t="shared" si="24"/>
        <v>51335871.629999995</v>
      </c>
    </row>
    <row r="99" spans="1:8">
      <c r="A99" s="35" t="s">
        <v>223</v>
      </c>
      <c r="B99" s="40" t="s">
        <v>28</v>
      </c>
      <c r="C99" s="9">
        <v>0</v>
      </c>
      <c r="D99" s="9">
        <v>226080</v>
      </c>
      <c r="E99" s="7">
        <f t="shared" ref="E99:E107" si="28">C99+D99</f>
        <v>226080</v>
      </c>
      <c r="F99" s="9">
        <v>0</v>
      </c>
      <c r="G99" s="9">
        <v>0</v>
      </c>
      <c r="H99" s="9">
        <f t="shared" si="24"/>
        <v>226080</v>
      </c>
    </row>
    <row r="100" spans="1:8">
      <c r="A100" s="35" t="s">
        <v>224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225</v>
      </c>
      <c r="B101" s="40" t="s">
        <v>30</v>
      </c>
      <c r="C101" s="9">
        <v>10774922.76</v>
      </c>
      <c r="D101" s="9">
        <v>-30783.39</v>
      </c>
      <c r="E101" s="7">
        <f t="shared" si="28"/>
        <v>10744139.369999999</v>
      </c>
      <c r="F101" s="9">
        <v>984837.2</v>
      </c>
      <c r="G101" s="9">
        <v>984837.2</v>
      </c>
      <c r="H101" s="9">
        <f t="shared" si="24"/>
        <v>9759302.1699999999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63388659.600000001</v>
      </c>
      <c r="D103" s="9">
        <v>-15341277.85</v>
      </c>
      <c r="E103" s="7">
        <f t="shared" si="28"/>
        <v>48047381.75</v>
      </c>
      <c r="F103" s="9">
        <v>8418154.4399999995</v>
      </c>
      <c r="G103" s="9">
        <v>8413877.2300000004</v>
      </c>
      <c r="H103" s="9">
        <f t="shared" si="24"/>
        <v>39629227.310000002</v>
      </c>
    </row>
    <row r="104" spans="1:8">
      <c r="A104" s="35" t="s">
        <v>228</v>
      </c>
      <c r="B104" s="40" t="s">
        <v>33</v>
      </c>
      <c r="C104" s="9">
        <v>9706.08</v>
      </c>
      <c r="D104" s="9">
        <v>-9706.08</v>
      </c>
      <c r="E104" s="7">
        <f t="shared" si="28"/>
        <v>0</v>
      </c>
      <c r="F104" s="9">
        <v>0</v>
      </c>
      <c r="G104" s="9">
        <v>0</v>
      </c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0</v>
      </c>
      <c r="G105" s="9">
        <v>0</v>
      </c>
      <c r="H105" s="9">
        <f t="shared" si="24"/>
        <v>60000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150000</v>
      </c>
      <c r="D107" s="9">
        <v>1518910.62</v>
      </c>
      <c r="E107" s="7">
        <f t="shared" si="28"/>
        <v>1668910.62</v>
      </c>
      <c r="F107" s="9">
        <v>7648.47</v>
      </c>
      <c r="G107" s="9">
        <v>7648.47</v>
      </c>
      <c r="H107" s="9">
        <f t="shared" si="24"/>
        <v>1661262.1500000001</v>
      </c>
    </row>
    <row r="108" spans="1:8">
      <c r="A108" s="52" t="s">
        <v>37</v>
      </c>
      <c r="B108" s="53"/>
      <c r="C108" s="8">
        <f>SUM(C109:C117)</f>
        <v>76727351.519999996</v>
      </c>
      <c r="D108" s="8">
        <f t="shared" ref="D108:G108" si="29">SUM(D109:D117)</f>
        <v>28828054.75</v>
      </c>
      <c r="E108" s="8">
        <f t="shared" si="29"/>
        <v>105555406.27</v>
      </c>
      <c r="F108" s="8">
        <f t="shared" si="29"/>
        <v>16564047.91</v>
      </c>
      <c r="G108" s="8">
        <f t="shared" si="29"/>
        <v>16564047.91</v>
      </c>
      <c r="H108" s="8">
        <f t="shared" si="24"/>
        <v>88991358.359999999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76727351.519999996</v>
      </c>
      <c r="D112" s="9">
        <v>28828054.75</v>
      </c>
      <c r="E112" s="7">
        <f t="shared" si="30"/>
        <v>105555406.27</v>
      </c>
      <c r="F112" s="9">
        <v>16564047.91</v>
      </c>
      <c r="G112" s="9">
        <v>16564047.91</v>
      </c>
      <c r="H112" s="9">
        <f t="shared" si="24"/>
        <v>88991358.359999999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2108957.16</v>
      </c>
      <c r="D118" s="8">
        <f t="shared" ref="D118:G118" si="31">SUM(D119:D127)</f>
        <v>1690277.91</v>
      </c>
      <c r="E118" s="8">
        <f t="shared" si="31"/>
        <v>3799235.07</v>
      </c>
      <c r="F118" s="8">
        <f t="shared" si="31"/>
        <v>1249986</v>
      </c>
      <c r="G118" s="8">
        <f t="shared" si="31"/>
        <v>1249986</v>
      </c>
      <c r="H118" s="8">
        <f t="shared" si="24"/>
        <v>2549249.0699999998</v>
      </c>
    </row>
    <row r="119" spans="1:8">
      <c r="A119" s="35" t="s">
        <v>239</v>
      </c>
      <c r="B119" s="40" t="s">
        <v>48</v>
      </c>
      <c r="C119" s="9">
        <v>649999.92000000004</v>
      </c>
      <c r="D119" s="9">
        <v>733500.74</v>
      </c>
      <c r="E119" s="7">
        <f t="shared" ref="E119:E127" si="32">C119+D119</f>
        <v>1383500.6600000001</v>
      </c>
      <c r="F119" s="9">
        <v>0</v>
      </c>
      <c r="G119" s="9">
        <v>0</v>
      </c>
      <c r="H119" s="9">
        <f t="shared" si="24"/>
        <v>1383500.6600000001</v>
      </c>
    </row>
    <row r="120" spans="1:8">
      <c r="A120" s="35" t="s">
        <v>240</v>
      </c>
      <c r="B120" s="40" t="s">
        <v>49</v>
      </c>
      <c r="C120" s="9">
        <v>85343.76</v>
      </c>
      <c r="D120" s="9">
        <v>15148.47</v>
      </c>
      <c r="E120" s="7">
        <f t="shared" si="32"/>
        <v>100492.23</v>
      </c>
      <c r="F120" s="9">
        <v>0</v>
      </c>
      <c r="G120" s="9">
        <v>0</v>
      </c>
      <c r="H120" s="9">
        <f t="shared" si="24"/>
        <v>100492.23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1373613.48</v>
      </c>
      <c r="D124" s="9">
        <v>941628.7</v>
      </c>
      <c r="E124" s="7">
        <f t="shared" si="32"/>
        <v>2315242.1799999997</v>
      </c>
      <c r="F124" s="9">
        <v>1249986</v>
      </c>
      <c r="G124" s="9">
        <v>1249986</v>
      </c>
      <c r="H124" s="9">
        <f t="shared" si="24"/>
        <v>1065256.1799999997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341846592.60000002</v>
      </c>
      <c r="D128" s="8">
        <f t="shared" ref="D128:G128" si="33">SUM(D129:D131)</f>
        <v>129567786.25999999</v>
      </c>
      <c r="E128" s="8">
        <f t="shared" si="33"/>
        <v>471414378.86000001</v>
      </c>
      <c r="F128" s="8">
        <f t="shared" si="33"/>
        <v>58632643.450000003</v>
      </c>
      <c r="G128" s="8">
        <f t="shared" si="33"/>
        <v>58632643.450000003</v>
      </c>
      <c r="H128" s="8">
        <f t="shared" si="24"/>
        <v>412781735.41000003</v>
      </c>
    </row>
    <row r="129" spans="1:8">
      <c r="A129" s="35" t="s">
        <v>248</v>
      </c>
      <c r="B129" s="40" t="s">
        <v>58</v>
      </c>
      <c r="C129" s="9">
        <v>337859032.56</v>
      </c>
      <c r="D129" s="9">
        <v>97565072.579999998</v>
      </c>
      <c r="E129" s="7">
        <f t="shared" ref="E129:E131" si="34">C129+D129</f>
        <v>435424105.13999999</v>
      </c>
      <c r="F129" s="9">
        <v>53004755.719999999</v>
      </c>
      <c r="G129" s="9">
        <v>53004755.719999999</v>
      </c>
      <c r="H129" s="9">
        <f t="shared" si="24"/>
        <v>382419349.41999996</v>
      </c>
    </row>
    <row r="130" spans="1:8">
      <c r="A130" s="35" t="s">
        <v>249</v>
      </c>
      <c r="B130" s="40" t="s">
        <v>59</v>
      </c>
      <c r="C130" s="9">
        <v>3987560.04</v>
      </c>
      <c r="D130" s="9">
        <v>32002713.68</v>
      </c>
      <c r="E130" s="7">
        <f t="shared" si="34"/>
        <v>35990273.719999999</v>
      </c>
      <c r="F130" s="9">
        <v>5627887.7300000004</v>
      </c>
      <c r="G130" s="9">
        <v>5627887.7300000004</v>
      </c>
      <c r="H130" s="9">
        <f t="shared" si="24"/>
        <v>30362385.989999998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125052234.84</v>
      </c>
      <c r="D132" s="8">
        <f t="shared" ref="D132:G132" si="35">SUM(D133:D140)</f>
        <v>-115164605.04000001</v>
      </c>
      <c r="E132" s="8">
        <f t="shared" si="35"/>
        <v>9887629.799999997</v>
      </c>
      <c r="F132" s="8">
        <f t="shared" si="35"/>
        <v>0</v>
      </c>
      <c r="G132" s="8">
        <f t="shared" si="35"/>
        <v>0</v>
      </c>
      <c r="H132" s="8">
        <f t="shared" si="24"/>
        <v>9887629.799999997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>
        <v>125052234.84</v>
      </c>
      <c r="D140" s="9">
        <v>-115164605.04000001</v>
      </c>
      <c r="E140" s="7">
        <f t="shared" si="36"/>
        <v>9887629.799999997</v>
      </c>
      <c r="F140" s="9">
        <v>0</v>
      </c>
      <c r="G140" s="9">
        <v>0</v>
      </c>
      <c r="H140" s="9">
        <f t="shared" si="24"/>
        <v>9887629.799999997</v>
      </c>
    </row>
    <row r="141" spans="1:8">
      <c r="A141" s="52" t="s">
        <v>70</v>
      </c>
      <c r="B141" s="53"/>
      <c r="C141" s="8">
        <f>SUM(C142:C144)</f>
        <v>453197.28</v>
      </c>
      <c r="D141" s="8">
        <f t="shared" ref="D141:G141" si="37">SUM(D142:D144)</f>
        <v>10445634.619999999</v>
      </c>
      <c r="E141" s="8">
        <f t="shared" si="37"/>
        <v>10898831.899999999</v>
      </c>
      <c r="F141" s="8">
        <f t="shared" si="37"/>
        <v>2211475.65</v>
      </c>
      <c r="G141" s="8">
        <f t="shared" si="37"/>
        <v>2211475.65</v>
      </c>
      <c r="H141" s="8">
        <f t="shared" si="24"/>
        <v>8687356.2499999981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453197.28</v>
      </c>
      <c r="D144" s="9">
        <v>10445634.619999999</v>
      </c>
      <c r="E144" s="7">
        <f t="shared" si="38"/>
        <v>10898831.899999999</v>
      </c>
      <c r="F144" s="9">
        <v>2211475.65</v>
      </c>
      <c r="G144" s="9">
        <v>2211475.65</v>
      </c>
      <c r="H144" s="9">
        <f t="shared" si="24"/>
        <v>8687356.2499999981</v>
      </c>
    </row>
    <row r="145" spans="1:8">
      <c r="A145" s="52" t="s">
        <v>74</v>
      </c>
      <c r="B145" s="53"/>
      <c r="C145" s="8">
        <f>SUM(C146:C152)</f>
        <v>12663540.359999999</v>
      </c>
      <c r="D145" s="8">
        <f t="shared" ref="D145:G145" si="39">SUM(D146:D152)</f>
        <v>-1406313.97</v>
      </c>
      <c r="E145" s="8">
        <f t="shared" si="39"/>
        <v>11257226.390000001</v>
      </c>
      <c r="F145" s="8">
        <f t="shared" si="39"/>
        <v>3660406.91</v>
      </c>
      <c r="G145" s="8">
        <f t="shared" si="39"/>
        <v>3660406.91</v>
      </c>
      <c r="H145" s="8">
        <f t="shared" ref="H145:H152" si="40">E145-F145</f>
        <v>7596819.4800000004</v>
      </c>
    </row>
    <row r="146" spans="1:8">
      <c r="A146" s="35" t="s">
        <v>260</v>
      </c>
      <c r="B146" s="40" t="s">
        <v>75</v>
      </c>
      <c r="C146" s="9">
        <v>7609000.6799999997</v>
      </c>
      <c r="D146" s="9">
        <v>-988824</v>
      </c>
      <c r="E146" s="7">
        <f t="shared" ref="E146:E152" si="41">C146+D146</f>
        <v>6620176.6799999997</v>
      </c>
      <c r="F146" s="9">
        <v>2472060</v>
      </c>
      <c r="G146" s="9">
        <v>2472060</v>
      </c>
      <c r="H146" s="9">
        <f t="shared" si="40"/>
        <v>4148116.6799999997</v>
      </c>
    </row>
    <row r="147" spans="1:8">
      <c r="A147" s="35" t="s">
        <v>261</v>
      </c>
      <c r="B147" s="40" t="s">
        <v>76</v>
      </c>
      <c r="C147" s="9">
        <v>5054539.68</v>
      </c>
      <c r="D147" s="9">
        <v>-417489.97</v>
      </c>
      <c r="E147" s="7">
        <f t="shared" si="41"/>
        <v>4637049.71</v>
      </c>
      <c r="F147" s="9">
        <v>1188346.9099999999</v>
      </c>
      <c r="G147" s="9">
        <v>1188346.9099999999</v>
      </c>
      <c r="H147" s="9">
        <f t="shared" si="40"/>
        <v>3448702.8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1132001158.28</v>
      </c>
      <c r="D154" s="8">
        <f t="shared" ref="D154:H154" si="42">D4+D79</f>
        <v>111700935.23999998</v>
      </c>
      <c r="E154" s="8">
        <f t="shared" si="42"/>
        <v>1243702093.5199997</v>
      </c>
      <c r="F154" s="8">
        <f t="shared" si="42"/>
        <v>316825331.55000001</v>
      </c>
      <c r="G154" s="8">
        <f t="shared" si="42"/>
        <v>316590655.59000003</v>
      </c>
      <c r="H154" s="8">
        <f t="shared" si="42"/>
        <v>926876761.97000003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422327822</v>
      </c>
      <c r="C5" s="8">
        <f t="shared" ref="C5:G5" si="0">SUM(C6:C13)</f>
        <v>79718947.609999999</v>
      </c>
      <c r="D5" s="8">
        <f t="shared" si="0"/>
        <v>502046769.61000001</v>
      </c>
      <c r="E5" s="8">
        <f t="shared" si="0"/>
        <v>195074527.53</v>
      </c>
      <c r="F5" s="8">
        <f t="shared" si="0"/>
        <v>194849941.90000001</v>
      </c>
      <c r="G5" s="8">
        <f t="shared" si="0"/>
        <v>306972242.07999998</v>
      </c>
    </row>
    <row r="6" spans="1:7">
      <c r="A6" s="18">
        <v>3111</v>
      </c>
      <c r="B6" s="9">
        <v>379049076.56</v>
      </c>
      <c r="C6" s="9">
        <v>0</v>
      </c>
      <c r="D6" s="9">
        <f>B6+C6</f>
        <v>379049076.56</v>
      </c>
      <c r="E6" s="9">
        <v>172633474.49000001</v>
      </c>
      <c r="F6" s="9">
        <v>172408888.86000001</v>
      </c>
      <c r="G6" s="9">
        <f>D6-E6</f>
        <v>206415602.06999999</v>
      </c>
    </row>
    <row r="7" spans="1:7">
      <c r="A7" s="18">
        <v>3112</v>
      </c>
      <c r="B7" s="9">
        <v>43278745.439999998</v>
      </c>
      <c r="C7" s="9">
        <v>0</v>
      </c>
      <c r="D7" s="9">
        <f t="shared" ref="D7:D13" si="1">B7+C7</f>
        <v>43278745.439999998</v>
      </c>
      <c r="E7" s="9">
        <v>22441053.039999999</v>
      </c>
      <c r="F7" s="9">
        <v>22441053.039999999</v>
      </c>
      <c r="G7" s="9">
        <f t="shared" ref="G7:G13" si="2">D7-E7</f>
        <v>20837692.399999999</v>
      </c>
    </row>
    <row r="8" spans="1:7">
      <c r="A8" s="18">
        <v>3111</v>
      </c>
      <c r="B8" s="9">
        <v>0</v>
      </c>
      <c r="C8" s="9">
        <v>79718947.609999999</v>
      </c>
      <c r="D8" s="9">
        <f t="shared" si="1"/>
        <v>79718947.609999999</v>
      </c>
      <c r="E8" s="9">
        <v>0</v>
      </c>
      <c r="F8" s="9">
        <v>0</v>
      </c>
      <c r="G8" s="9">
        <f t="shared" si="2"/>
        <v>79718947.609999999</v>
      </c>
    </row>
    <row r="9" spans="1:7">
      <c r="A9" s="18">
        <v>3112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709673336.27999997</v>
      </c>
      <c r="C16" s="8">
        <f t="shared" ref="C16:G16" si="3">SUM(C17:C24)</f>
        <v>31981987.629999999</v>
      </c>
      <c r="D16" s="8">
        <f t="shared" si="3"/>
        <v>741655323.90999997</v>
      </c>
      <c r="E16" s="8">
        <f t="shared" si="3"/>
        <v>121750804.02</v>
      </c>
      <c r="F16" s="8">
        <f t="shared" si="3"/>
        <v>1553543.14</v>
      </c>
      <c r="G16" s="8">
        <f t="shared" si="3"/>
        <v>619904519.88999999</v>
      </c>
    </row>
    <row r="17" spans="1:7">
      <c r="A17" s="18">
        <v>3111</v>
      </c>
      <c r="B17" s="9">
        <v>709673336.27999997</v>
      </c>
      <c r="C17" s="9">
        <v>31981987.629999999</v>
      </c>
      <c r="D17" s="9">
        <f>B17+C17</f>
        <v>741655323.90999997</v>
      </c>
      <c r="E17" s="9">
        <v>121750804.02</v>
      </c>
      <c r="F17" s="9">
        <v>1553543.14</v>
      </c>
      <c r="G17" s="9">
        <f t="shared" ref="G17:G24" si="4">D17-E17</f>
        <v>619904519.88999999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1132001158.28</v>
      </c>
      <c r="C26" s="8">
        <f t="shared" ref="C26:G26" si="6">C5+C16</f>
        <v>111700935.23999999</v>
      </c>
      <c r="D26" s="8">
        <f t="shared" si="6"/>
        <v>1243702093.52</v>
      </c>
      <c r="E26" s="8">
        <f t="shared" si="6"/>
        <v>316825331.55000001</v>
      </c>
      <c r="F26" s="8">
        <f t="shared" si="6"/>
        <v>196403485.03999999</v>
      </c>
      <c r="G26" s="8">
        <f t="shared" si="6"/>
        <v>926876761.97000003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422327822</v>
      </c>
      <c r="D5" s="8">
        <f t="shared" ref="D5:H5" si="0">D6+D16+D25+D36</f>
        <v>79718947.609999999</v>
      </c>
      <c r="E5" s="8">
        <f t="shared" si="0"/>
        <v>502046769.61000001</v>
      </c>
      <c r="F5" s="8">
        <f t="shared" si="0"/>
        <v>195074527.53</v>
      </c>
      <c r="G5" s="8">
        <f t="shared" si="0"/>
        <v>194849941.90000001</v>
      </c>
      <c r="H5" s="8">
        <f t="shared" si="0"/>
        <v>306972242.07999992</v>
      </c>
    </row>
    <row r="6" spans="1:8" ht="12.75" customHeight="1">
      <c r="A6" s="58" t="s">
        <v>99</v>
      </c>
      <c r="B6" s="59"/>
      <c r="C6" s="8">
        <f>SUM(C7:C14)</f>
        <v>135272361.31999999</v>
      </c>
      <c r="D6" s="8">
        <f t="shared" ref="D6:H6" si="1">SUM(D7:D14)</f>
        <v>28569754.099999998</v>
      </c>
      <c r="E6" s="8">
        <f t="shared" si="1"/>
        <v>163842115.41999999</v>
      </c>
      <c r="F6" s="8">
        <f t="shared" si="1"/>
        <v>70605564.780000001</v>
      </c>
      <c r="G6" s="8">
        <f t="shared" si="1"/>
        <v>70547489.430000007</v>
      </c>
      <c r="H6" s="8">
        <f t="shared" si="1"/>
        <v>93236550.639999986</v>
      </c>
    </row>
    <row r="7" spans="1:8">
      <c r="A7" s="46" t="s">
        <v>267</v>
      </c>
      <c r="B7" s="40" t="s">
        <v>100</v>
      </c>
      <c r="C7" s="9">
        <v>18130044.359999999</v>
      </c>
      <c r="D7" s="9">
        <v>151404.12</v>
      </c>
      <c r="E7" s="9">
        <f>C7+D7</f>
        <v>18281448.48</v>
      </c>
      <c r="F7" s="9">
        <v>8486986.6600000001</v>
      </c>
      <c r="G7" s="9">
        <v>8484766.6600000001</v>
      </c>
      <c r="H7" s="9">
        <f>E7-F7</f>
        <v>9794461.8200000003</v>
      </c>
    </row>
    <row r="8" spans="1:8">
      <c r="A8" s="46" t="s">
        <v>268</v>
      </c>
      <c r="B8" s="40" t="s">
        <v>101</v>
      </c>
      <c r="C8" s="9">
        <v>1038981.96</v>
      </c>
      <c r="D8" s="9">
        <v>0</v>
      </c>
      <c r="E8" s="9">
        <f t="shared" ref="E8:E14" si="2">C8+D8</f>
        <v>1038981.96</v>
      </c>
      <c r="F8" s="9">
        <v>467240.09</v>
      </c>
      <c r="G8" s="9">
        <v>467240.09</v>
      </c>
      <c r="H8" s="9">
        <f t="shared" ref="H8:H71" si="3">E8-F8</f>
        <v>571741.86999999988</v>
      </c>
    </row>
    <row r="9" spans="1:8">
      <c r="A9" s="46" t="s">
        <v>269</v>
      </c>
      <c r="B9" s="40" t="s">
        <v>102</v>
      </c>
      <c r="C9" s="9">
        <v>35148917.359999999</v>
      </c>
      <c r="D9" s="9">
        <v>13138593.140000001</v>
      </c>
      <c r="E9" s="9">
        <f t="shared" si="2"/>
        <v>48287510.5</v>
      </c>
      <c r="F9" s="9">
        <v>22263060.219999999</v>
      </c>
      <c r="G9" s="9">
        <v>22237002.640000001</v>
      </c>
      <c r="H9" s="9">
        <f t="shared" si="3"/>
        <v>26024450.280000001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62998939.68</v>
      </c>
      <c r="D11" s="9">
        <v>12906277.359999999</v>
      </c>
      <c r="E11" s="9">
        <f t="shared" si="2"/>
        <v>75905217.039999992</v>
      </c>
      <c r="F11" s="9">
        <v>32449871.370000001</v>
      </c>
      <c r="G11" s="9">
        <v>32448771.370000001</v>
      </c>
      <c r="H11" s="9">
        <f t="shared" si="3"/>
        <v>43455345.669999987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17955477.960000001</v>
      </c>
      <c r="D13" s="9">
        <v>2373479.48</v>
      </c>
      <c r="E13" s="9">
        <f t="shared" si="2"/>
        <v>20328957.440000001</v>
      </c>
      <c r="F13" s="9">
        <v>6938406.4400000004</v>
      </c>
      <c r="G13" s="9">
        <v>6909708.6699999999</v>
      </c>
      <c r="H13" s="9">
        <f t="shared" si="3"/>
        <v>13390551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212387668.31999999</v>
      </c>
      <c r="D16" s="8">
        <f t="shared" ref="D16:G16" si="4">SUM(D17:D23)</f>
        <v>46021658.520000003</v>
      </c>
      <c r="E16" s="8">
        <f t="shared" si="4"/>
        <v>258409326.83999997</v>
      </c>
      <c r="F16" s="8">
        <f t="shared" si="4"/>
        <v>82626094.180000007</v>
      </c>
      <c r="G16" s="8">
        <f t="shared" si="4"/>
        <v>82466127.5</v>
      </c>
      <c r="H16" s="8">
        <f t="shared" si="3"/>
        <v>175783232.65999997</v>
      </c>
    </row>
    <row r="17" spans="1:8">
      <c r="A17" s="46" t="s">
        <v>275</v>
      </c>
      <c r="B17" s="40" t="s">
        <v>109</v>
      </c>
      <c r="C17" s="9">
        <v>20857092.719999999</v>
      </c>
      <c r="D17" s="9">
        <v>737070.89</v>
      </c>
      <c r="E17" s="9">
        <f>C17+D17</f>
        <v>21594163.609999999</v>
      </c>
      <c r="F17" s="9">
        <v>6638943.1299999999</v>
      </c>
      <c r="G17" s="9">
        <v>6620021.6799999997</v>
      </c>
      <c r="H17" s="9">
        <f t="shared" si="3"/>
        <v>14955220.48</v>
      </c>
    </row>
    <row r="18" spans="1:8">
      <c r="A18" s="46" t="s">
        <v>276</v>
      </c>
      <c r="B18" s="40" t="s">
        <v>110</v>
      </c>
      <c r="C18" s="9">
        <v>122851803.72</v>
      </c>
      <c r="D18" s="9">
        <v>39296720.990000002</v>
      </c>
      <c r="E18" s="9">
        <f t="shared" ref="E18:E23" si="5">C18+D18</f>
        <v>162148524.71000001</v>
      </c>
      <c r="F18" s="9">
        <v>45863310.590000004</v>
      </c>
      <c r="G18" s="9">
        <v>45723310.359999999</v>
      </c>
      <c r="H18" s="9">
        <f t="shared" si="3"/>
        <v>116285214.12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20833967.879999999</v>
      </c>
      <c r="D20" s="9">
        <v>5552211.5999999996</v>
      </c>
      <c r="E20" s="9">
        <f t="shared" si="5"/>
        <v>26386179.479999997</v>
      </c>
      <c r="F20" s="9">
        <v>9255371.5700000003</v>
      </c>
      <c r="G20" s="9">
        <v>9255371.5700000003</v>
      </c>
      <c r="H20" s="9">
        <f t="shared" si="3"/>
        <v>17130807.909999996</v>
      </c>
    </row>
    <row r="21" spans="1:8">
      <c r="A21" s="46" t="s">
        <v>279</v>
      </c>
      <c r="B21" s="40" t="s">
        <v>113</v>
      </c>
      <c r="C21" s="9">
        <v>16121607.84</v>
      </c>
      <c r="D21" s="9">
        <v>435655.04</v>
      </c>
      <c r="E21" s="9">
        <f t="shared" si="5"/>
        <v>16557262.879999999</v>
      </c>
      <c r="F21" s="9">
        <v>6119578.3700000001</v>
      </c>
      <c r="G21" s="9">
        <v>6118673.3700000001</v>
      </c>
      <c r="H21" s="9">
        <f t="shared" si="3"/>
        <v>10437684.509999998</v>
      </c>
    </row>
    <row r="22" spans="1:8">
      <c r="A22" s="46" t="s">
        <v>280</v>
      </c>
      <c r="B22" s="40" t="s">
        <v>114</v>
      </c>
      <c r="C22" s="9">
        <v>26960883.239999998</v>
      </c>
      <c r="D22" s="9">
        <v>0</v>
      </c>
      <c r="E22" s="9">
        <f t="shared" si="5"/>
        <v>26960883.239999998</v>
      </c>
      <c r="F22" s="9">
        <v>12177031.1</v>
      </c>
      <c r="G22" s="9">
        <v>12176891.1</v>
      </c>
      <c r="H22" s="9">
        <f t="shared" si="3"/>
        <v>14783852.139999999</v>
      </c>
    </row>
    <row r="23" spans="1:8">
      <c r="A23" s="46" t="s">
        <v>281</v>
      </c>
      <c r="B23" s="40" t="s">
        <v>115</v>
      </c>
      <c r="C23" s="9">
        <v>4762312.92</v>
      </c>
      <c r="D23" s="9">
        <v>0</v>
      </c>
      <c r="E23" s="9">
        <f t="shared" si="5"/>
        <v>4762312.92</v>
      </c>
      <c r="F23" s="9">
        <v>2571859.42</v>
      </c>
      <c r="G23" s="9">
        <v>2571859.42</v>
      </c>
      <c r="H23" s="9">
        <f t="shared" si="3"/>
        <v>2190453.5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74667792.359999999</v>
      </c>
      <c r="D25" s="8">
        <f t="shared" ref="D25:G25" si="6">SUM(D26:D34)</f>
        <v>5127534.99</v>
      </c>
      <c r="E25" s="8">
        <f t="shared" si="6"/>
        <v>79795327.349999994</v>
      </c>
      <c r="F25" s="8">
        <f t="shared" si="6"/>
        <v>41842868.57</v>
      </c>
      <c r="G25" s="8">
        <f t="shared" si="6"/>
        <v>41836324.969999999</v>
      </c>
      <c r="H25" s="8">
        <f t="shared" si="3"/>
        <v>37952458.779999994</v>
      </c>
    </row>
    <row r="26" spans="1:8">
      <c r="A26" s="46" t="s">
        <v>282</v>
      </c>
      <c r="B26" s="40" t="s">
        <v>117</v>
      </c>
      <c r="C26" s="9">
        <v>64366977.840000004</v>
      </c>
      <c r="D26" s="9">
        <v>5127534.99</v>
      </c>
      <c r="E26" s="9">
        <f>C26+D26</f>
        <v>69494512.829999998</v>
      </c>
      <c r="F26" s="9">
        <v>37355461.310000002</v>
      </c>
      <c r="G26" s="9">
        <v>37348917.710000001</v>
      </c>
      <c r="H26" s="9">
        <f t="shared" si="3"/>
        <v>32139051.519999996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5974814.5199999996</v>
      </c>
      <c r="D32" s="9">
        <v>0</v>
      </c>
      <c r="E32" s="9">
        <f t="shared" si="7"/>
        <v>5974814.5199999996</v>
      </c>
      <c r="F32" s="9">
        <v>4487407.26</v>
      </c>
      <c r="G32" s="9">
        <v>4487407.26</v>
      </c>
      <c r="H32" s="9">
        <f t="shared" si="3"/>
        <v>1487407.2599999998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4326000</v>
      </c>
      <c r="D34" s="9">
        <v>0</v>
      </c>
      <c r="E34" s="9">
        <f t="shared" si="7"/>
        <v>4326000</v>
      </c>
      <c r="F34" s="9">
        <v>0</v>
      </c>
      <c r="G34" s="9">
        <v>0</v>
      </c>
      <c r="H34" s="9">
        <f t="shared" si="3"/>
        <v>4326000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709673336.28000009</v>
      </c>
      <c r="D42" s="8">
        <f t="shared" ref="D42:G42" si="10">D43+D53+D62+D73</f>
        <v>31981987.629999995</v>
      </c>
      <c r="E42" s="8">
        <f t="shared" si="10"/>
        <v>741655323.90999997</v>
      </c>
      <c r="F42" s="8">
        <f t="shared" si="10"/>
        <v>121750804.02000001</v>
      </c>
      <c r="G42" s="8">
        <f t="shared" si="10"/>
        <v>121740713.69</v>
      </c>
      <c r="H42" s="8">
        <f t="shared" si="3"/>
        <v>619904519.88999999</v>
      </c>
    </row>
    <row r="43" spans="1:8" ht="12.75">
      <c r="A43" s="58" t="s">
        <v>99</v>
      </c>
      <c r="B43" s="73"/>
      <c r="C43" s="8">
        <f>SUM(C44:C51)</f>
        <v>90311403.839999989</v>
      </c>
      <c r="D43" s="8">
        <f t="shared" ref="D43:G43" si="11">SUM(D44:D51)</f>
        <v>-826259.71999999974</v>
      </c>
      <c r="E43" s="8">
        <f t="shared" si="11"/>
        <v>89485144.120000005</v>
      </c>
      <c r="F43" s="8">
        <f t="shared" si="11"/>
        <v>31247182.960000001</v>
      </c>
      <c r="G43" s="8">
        <f t="shared" si="11"/>
        <v>31237092.629999999</v>
      </c>
      <c r="H43" s="8">
        <f t="shared" si="3"/>
        <v>58237961.160000004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150000</v>
      </c>
      <c r="D48" s="9">
        <v>2363500.66</v>
      </c>
      <c r="E48" s="9">
        <f t="shared" si="12"/>
        <v>2513500.66</v>
      </c>
      <c r="F48" s="9">
        <v>0</v>
      </c>
      <c r="G48" s="9">
        <v>0</v>
      </c>
      <c r="H48" s="9">
        <f t="shared" si="3"/>
        <v>2513500.66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86923922.879999995</v>
      </c>
      <c r="D50" s="9">
        <v>-6095961.21</v>
      </c>
      <c r="E50" s="9">
        <f t="shared" si="12"/>
        <v>80827961.670000002</v>
      </c>
      <c r="F50" s="9">
        <v>31230927.82</v>
      </c>
      <c r="G50" s="9">
        <v>31220837.489999998</v>
      </c>
      <c r="H50" s="9">
        <f t="shared" si="3"/>
        <v>49597033.850000001</v>
      </c>
    </row>
    <row r="51" spans="1:8">
      <c r="A51" s="46" t="s">
        <v>302</v>
      </c>
      <c r="B51" s="40" t="s">
        <v>107</v>
      </c>
      <c r="C51" s="9">
        <v>3237480.96</v>
      </c>
      <c r="D51" s="9">
        <v>2906200.83</v>
      </c>
      <c r="E51" s="9">
        <f t="shared" si="12"/>
        <v>6143681.79</v>
      </c>
      <c r="F51" s="9">
        <v>16255.14</v>
      </c>
      <c r="G51" s="9">
        <v>16255.14</v>
      </c>
      <c r="H51" s="9">
        <f t="shared" si="3"/>
        <v>6127426.6500000004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602226004.20000005</v>
      </c>
      <c r="D53" s="8">
        <f t="shared" ref="D53:G53" si="13">SUM(D54:D60)</f>
        <v>34464561.279999994</v>
      </c>
      <c r="E53" s="8">
        <f t="shared" si="13"/>
        <v>636690565.48000002</v>
      </c>
      <c r="F53" s="8">
        <f t="shared" si="13"/>
        <v>85274162.75</v>
      </c>
      <c r="G53" s="8">
        <f t="shared" si="13"/>
        <v>85274162.75</v>
      </c>
      <c r="H53" s="8">
        <f t="shared" si="3"/>
        <v>551416402.73000002</v>
      </c>
    </row>
    <row r="54" spans="1:8">
      <c r="A54" s="46" t="s">
        <v>303</v>
      </c>
      <c r="B54" s="40" t="s">
        <v>109</v>
      </c>
      <c r="C54" s="9">
        <v>6580012.0800000001</v>
      </c>
      <c r="D54" s="9">
        <v>13507041.85</v>
      </c>
      <c r="E54" s="9">
        <f>C54+D54</f>
        <v>20087053.93</v>
      </c>
      <c r="F54" s="9">
        <v>3013606.75</v>
      </c>
      <c r="G54" s="9">
        <v>3013606.75</v>
      </c>
      <c r="H54" s="9">
        <f t="shared" si="3"/>
        <v>17073447.18</v>
      </c>
    </row>
    <row r="55" spans="1:8">
      <c r="A55" s="46" t="s">
        <v>304</v>
      </c>
      <c r="B55" s="40" t="s">
        <v>110</v>
      </c>
      <c r="C55" s="9">
        <v>530306195.39999998</v>
      </c>
      <c r="D55" s="9">
        <v>15281845.08</v>
      </c>
      <c r="E55" s="9">
        <f t="shared" ref="E55:E60" si="14">C55+D55</f>
        <v>545588040.48000002</v>
      </c>
      <c r="F55" s="9">
        <v>78748503.400000006</v>
      </c>
      <c r="G55" s="9">
        <v>78748503.400000006</v>
      </c>
      <c r="H55" s="9">
        <f t="shared" si="3"/>
        <v>466839537.08000004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57603290.640000001</v>
      </c>
      <c r="D57" s="9">
        <v>-8366080.5700000003</v>
      </c>
      <c r="E57" s="9">
        <f t="shared" si="14"/>
        <v>49237210.07</v>
      </c>
      <c r="F57" s="9">
        <v>0</v>
      </c>
      <c r="G57" s="9">
        <v>0</v>
      </c>
      <c r="H57" s="9">
        <f t="shared" si="3"/>
        <v>49237210.07</v>
      </c>
    </row>
    <row r="58" spans="1:8">
      <c r="A58" s="46" t="s">
        <v>307</v>
      </c>
      <c r="B58" s="40" t="s">
        <v>113</v>
      </c>
      <c r="C58" s="9">
        <v>6725875.3200000003</v>
      </c>
      <c r="D58" s="9">
        <v>10031124.119999999</v>
      </c>
      <c r="E58" s="9">
        <f t="shared" si="14"/>
        <v>16756999.439999999</v>
      </c>
      <c r="F58" s="9">
        <v>3512052.6</v>
      </c>
      <c r="G58" s="9">
        <v>3512052.6</v>
      </c>
      <c r="H58" s="9">
        <f t="shared" si="3"/>
        <v>13244946.84</v>
      </c>
    </row>
    <row r="59" spans="1:8">
      <c r="A59" s="46" t="s">
        <v>308</v>
      </c>
      <c r="B59" s="40" t="s">
        <v>114</v>
      </c>
      <c r="C59" s="9">
        <v>1010630.76</v>
      </c>
      <c r="D59" s="9">
        <v>4010630.8</v>
      </c>
      <c r="E59" s="9">
        <f t="shared" si="14"/>
        <v>5021261.5599999996</v>
      </c>
      <c r="F59" s="9">
        <v>0</v>
      </c>
      <c r="G59" s="9">
        <v>0</v>
      </c>
      <c r="H59" s="9">
        <f t="shared" si="3"/>
        <v>5021261.5599999996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4472387.88</v>
      </c>
      <c r="D62" s="8">
        <f t="shared" ref="D62:G62" si="15">SUM(D63:D71)</f>
        <v>-249999.96</v>
      </c>
      <c r="E62" s="8">
        <f t="shared" si="15"/>
        <v>4222387.92</v>
      </c>
      <c r="F62" s="8">
        <f t="shared" si="15"/>
        <v>1569051.4</v>
      </c>
      <c r="G62" s="8">
        <f t="shared" si="15"/>
        <v>1569051.4</v>
      </c>
      <c r="H62" s="8">
        <f t="shared" si="3"/>
        <v>2653336.52</v>
      </c>
    </row>
    <row r="63" spans="1:8">
      <c r="A63" s="46" t="s">
        <v>310</v>
      </c>
      <c r="B63" s="40" t="s">
        <v>117</v>
      </c>
      <c r="C63" s="9">
        <v>4472387.88</v>
      </c>
      <c r="D63" s="9">
        <v>-249999.96</v>
      </c>
      <c r="E63" s="9">
        <f>C63+D63</f>
        <v>4222387.92</v>
      </c>
      <c r="F63" s="9">
        <v>1569051.4</v>
      </c>
      <c r="G63" s="9">
        <v>1569051.4</v>
      </c>
      <c r="H63" s="9">
        <f t="shared" si="3"/>
        <v>2653336.52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12663540.359999999</v>
      </c>
      <c r="D73" s="8">
        <f t="shared" ref="D73:G73" si="17">SUM(D74:D77)</f>
        <v>-1406313.97</v>
      </c>
      <c r="E73" s="8">
        <f t="shared" si="17"/>
        <v>11257226.389999999</v>
      </c>
      <c r="F73" s="8">
        <f t="shared" si="17"/>
        <v>3660406.91</v>
      </c>
      <c r="G73" s="8">
        <f t="shared" si="17"/>
        <v>3660406.91</v>
      </c>
      <c r="H73" s="8">
        <f t="shared" ref="H73:H77" si="18">E73-F73</f>
        <v>7596819.4799999986</v>
      </c>
    </row>
    <row r="74" spans="1:8">
      <c r="A74" s="46" t="s">
        <v>319</v>
      </c>
      <c r="B74" s="40" t="s">
        <v>127</v>
      </c>
      <c r="C74" s="9">
        <v>12663540.359999999</v>
      </c>
      <c r="D74" s="9">
        <v>-1406313.97</v>
      </c>
      <c r="E74" s="9">
        <f>C74+D74</f>
        <v>11257226.389999999</v>
      </c>
      <c r="F74" s="9">
        <v>3660406.91</v>
      </c>
      <c r="G74" s="9">
        <v>3660406.91</v>
      </c>
      <c r="H74" s="9">
        <f t="shared" si="18"/>
        <v>7596819.4799999986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1132001158.2800002</v>
      </c>
      <c r="D79" s="8">
        <f t="shared" ref="D79:H79" si="20">D5+D42</f>
        <v>111700935.23999999</v>
      </c>
      <c r="E79" s="8">
        <f t="shared" si="20"/>
        <v>1243702093.52</v>
      </c>
      <c r="F79" s="8">
        <f t="shared" si="20"/>
        <v>316825331.55000001</v>
      </c>
      <c r="G79" s="8">
        <f t="shared" si="20"/>
        <v>316590655.59000003</v>
      </c>
      <c r="H79" s="8">
        <f t="shared" si="20"/>
        <v>926876761.96999991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127144535</v>
      </c>
      <c r="C4" s="28">
        <f t="shared" ref="C4:G4" si="0">C5+C6+C7+C10+C11+C14</f>
        <v>-62000</v>
      </c>
      <c r="D4" s="28">
        <f t="shared" si="0"/>
        <v>127082535</v>
      </c>
      <c r="E4" s="28">
        <f t="shared" si="0"/>
        <v>60195205.189999998</v>
      </c>
      <c r="F4" s="28">
        <f t="shared" si="0"/>
        <v>60195205.189999998</v>
      </c>
      <c r="G4" s="28">
        <f t="shared" si="0"/>
        <v>66887329.810000002</v>
      </c>
    </row>
    <row r="5" spans="1:7">
      <c r="A5" s="29" t="s">
        <v>134</v>
      </c>
      <c r="B5" s="9">
        <v>127144535</v>
      </c>
      <c r="C5" s="9">
        <v>-62000</v>
      </c>
      <c r="D5" s="8">
        <f>B5+C5</f>
        <v>127082535</v>
      </c>
      <c r="E5" s="9">
        <v>60195205.189999998</v>
      </c>
      <c r="F5" s="9">
        <v>60195205.189999998</v>
      </c>
      <c r="G5" s="8">
        <f>D5-E5</f>
        <v>66887329.810000002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68715784.920000002</v>
      </c>
      <c r="C16" s="8">
        <f t="shared" ref="C16:G16" si="6">C17+C18+C19+C22+C23+C26</f>
        <v>-7749599.3399999999</v>
      </c>
      <c r="D16" s="8">
        <f t="shared" si="6"/>
        <v>60966185.579999998</v>
      </c>
      <c r="E16" s="8">
        <f t="shared" si="6"/>
        <v>27605580.289999999</v>
      </c>
      <c r="F16" s="8">
        <f t="shared" si="6"/>
        <v>27605580.289999999</v>
      </c>
      <c r="G16" s="8">
        <f t="shared" si="6"/>
        <v>33360605.289999999</v>
      </c>
    </row>
    <row r="17" spans="1:7">
      <c r="A17" s="29" t="s">
        <v>134</v>
      </c>
      <c r="B17" s="9">
        <v>68715784.920000002</v>
      </c>
      <c r="C17" s="9">
        <v>-7749599.3399999999</v>
      </c>
      <c r="D17" s="8">
        <f t="shared" ref="D17:D18" si="7">B17+C17</f>
        <v>60966185.579999998</v>
      </c>
      <c r="E17" s="9">
        <v>27605580.289999999</v>
      </c>
      <c r="F17" s="9">
        <v>27605580.289999999</v>
      </c>
      <c r="G17" s="8">
        <f t="shared" ref="G17:G26" si="8">D17-E17</f>
        <v>33360605.289999999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195860319.92000002</v>
      </c>
      <c r="C27" s="8">
        <f t="shared" ref="C27:G27" si="13">C4+C16</f>
        <v>-7811599.3399999999</v>
      </c>
      <c r="D27" s="8">
        <f t="shared" si="13"/>
        <v>188048720.57999998</v>
      </c>
      <c r="E27" s="8">
        <f t="shared" si="13"/>
        <v>87800785.479999989</v>
      </c>
      <c r="F27" s="8">
        <f t="shared" si="13"/>
        <v>87800785.479999989</v>
      </c>
      <c r="G27" s="8">
        <f t="shared" si="13"/>
        <v>100247935.09999999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Elizabeth Martinez</cp:lastModifiedBy>
  <cp:lastPrinted>2017-04-18T18:51:15Z</cp:lastPrinted>
  <dcterms:created xsi:type="dcterms:W3CDTF">2017-01-11T17:22:36Z</dcterms:created>
  <dcterms:modified xsi:type="dcterms:W3CDTF">2017-07-29T16:57:50Z</dcterms:modified>
</cp:coreProperties>
</file>