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</workbook>
</file>

<file path=xl/calcChain.xml><?xml version="1.0" encoding="utf-8"?>
<calcChain xmlns="http://schemas.openxmlformats.org/spreadsheetml/2006/main">
  <c r="G33" i="1" l="1"/>
  <c r="C41" i="1" l="1"/>
  <c r="D41" i="1"/>
  <c r="E41" i="1"/>
  <c r="F41" i="1"/>
  <c r="B41" i="1"/>
  <c r="G41" i="1" l="1"/>
  <c r="G7" i="1" l="1"/>
  <c r="G8" i="1"/>
  <c r="G9" i="1"/>
  <c r="G10" i="1"/>
  <c r="G11" i="1"/>
  <c r="G12" i="1"/>
  <c r="G6" i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34" i="1"/>
  <c r="E34" i="1"/>
  <c r="D34" i="1"/>
  <c r="C34" i="1"/>
  <c r="B34" i="1"/>
  <c r="F32" i="1"/>
  <c r="E32" i="1"/>
  <c r="D32" i="1"/>
  <c r="C32" i="1"/>
  <c r="F25" i="1"/>
  <c r="E25" i="1"/>
  <c r="D25" i="1"/>
  <c r="C25" i="1"/>
  <c r="B25" i="1"/>
  <c r="F13" i="1"/>
  <c r="E13" i="1"/>
  <c r="D13" i="1"/>
  <c r="C13" i="1"/>
  <c r="B13" i="1"/>
  <c r="G50" i="1" l="1"/>
  <c r="B37" i="1"/>
  <c r="G32" i="1"/>
  <c r="C60" i="1"/>
  <c r="G55" i="1"/>
  <c r="F37" i="1"/>
  <c r="G25" i="1"/>
  <c r="D37" i="1"/>
  <c r="G34" i="1"/>
  <c r="E60" i="1"/>
  <c r="G62" i="1"/>
  <c r="G13" i="1"/>
  <c r="E37" i="1"/>
  <c r="C37" i="1"/>
  <c r="B60" i="1"/>
  <c r="F60" i="1"/>
  <c r="G70" i="1"/>
  <c r="D60" i="1"/>
  <c r="G60" i="1" l="1"/>
  <c r="C65" i="1"/>
  <c r="E65" i="1"/>
  <c r="B65" i="1"/>
  <c r="F65" i="1"/>
  <c r="G37" i="1"/>
  <c r="D65" i="1"/>
  <c r="G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<sst xmlns="http://schemas.openxmlformats.org/spreadsheetml/2006/main" count="72" uniqueCount="72">
  <si>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</si>
  <si>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</si>
  <si>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</si>
  <si>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</si>
  <si>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</si>
  <si>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</si>
  <si>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</si>
  <si>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</si>
  <si>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</si>
  <si>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</si>
  <si>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</si>
  <si>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</si>
  <si>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</si>
  <si>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</si>
  <si>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</si>
  <si>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</si>
  <si>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</si>
  <si>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</si>
  <si>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</si>
  <si>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</si>
  <si>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</si>
  <si>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</si>
  <si>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</si>
  <si>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</si>
  <si>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</si>
  <si>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</si>
  <si>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</si>
  <si>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</si>
  <si>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</si>
  <si>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</si>
  <si>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</si>
  <si>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</si>
  <si>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</si>
  <si>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</si>
  <si>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</si>
  <si>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</si>
  <si>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</si>
  <si>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</si>
  <si>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</si>
  <si>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</si>
  <si>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</si>
  <si>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</si>
  <si>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</si>
  <si>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</si>
  <si>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</si>
  <si>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</si>
  <si>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</si>
  <si>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</si>
  <si>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</si>
  <si>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</si>
  <si>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</si>
  <si>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</si>
  <si>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</si>
  <si>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</si>
  <si>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</si>
  <si>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</si>
  <si>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</si>
  <si>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</si>
  <si>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</si>
  <si>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</si>
  <si>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</si>
  <si>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</si>
  <si>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</si>
  <si>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</si>
  <si>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</si>
  <si>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</si>
  <si>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</si>
  <si>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</si>
  <si>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</si>
  <si>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</si>
  <si>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</si>
  <si>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SAN MIGUEL DE ALLENDE (a)
Estado Analítico de Ingresos Detallado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</si>
</sst>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  <numFmt numFmtId="173" formatCode="General_)"/>
  </numFmts>
  <fonts count="2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0" applyNumberFormat="0" applyAlignment="0" applyProtection="0"/>
    <xf numFmtId="0" fontId="15" fillId="8" borderId="11" applyNumberFormat="0" applyAlignment="0" applyProtection="0"/>
    <xf numFmtId="0" fontId="16" fillId="8" borderId="10" applyNumberFormat="0" applyAlignment="0" applyProtection="0"/>
    <xf numFmtId="0" fontId="17" fillId="0" borderId="12" applyNumberFormat="0" applyFill="0" applyAlignment="0" applyProtection="0"/>
    <xf numFmtId="0" fontId="18" fillId="9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0" borderId="0"/>
    <xf numFmtId="0" fontId="2" fillId="10" borderId="14" applyNumberFormat="0" applyFont="0" applyAlignment="0" applyProtection="0"/>
    <xf numFmtId="173" fontId="24" fillId="0" borderId="0"/>
    <xf numFmtId="172" fontId="2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3" fillId="2" borderId="0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4" fontId="6" fillId="0" borderId="6" xfId="0" applyNumberFormat="1" applyFont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4" fontId="4" fillId="0" borderId="5" xfId="0" applyNumberFormat="1" applyFont="1" applyBorder="1" applyAlignment="1">
      <alignment vertical="center"/>
    </xf>
    <xf numFmtId="0" fontId="4" fillId="0" borderId="0" xfId="1" applyProtection="1">
      <protection locked="0"/>
    </xf>
    <xf numFmtId="0" fontId="4" fillId="0" borderId="0" xfId="1"/>
    <xf numFmtId="0" fontId="5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2">
    <cellStyle name="=C:\WINNT\SYSTEM32\COMMAND.COM" xfId="44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5"/>
    <cellStyle name="Incorrecto" xfId="8" builtinId="27" customBuiltin="1"/>
    <cellStyle name="Millares 2" xfId="46"/>
    <cellStyle name="Millares 2 2" xfId="47"/>
    <cellStyle name="Millares 2 3" xfId="48"/>
    <cellStyle name="Millares 3" xfId="49"/>
    <cellStyle name="Moneda 2" xfId="50"/>
    <cellStyle name="Neutral" xfId="9" builtinId="28" customBuiltin="1"/>
    <cellStyle name="Normal" xfId="0" builtinId="0"/>
    <cellStyle name="Normal 2" xfId="1"/>
    <cellStyle name="Normal 2 2" xfId="52"/>
    <cellStyle name="Normal 2 3" xfId="61"/>
    <cellStyle name="Normal 2 4" xfId="51"/>
    <cellStyle name="Normal 3" xfId="42"/>
    <cellStyle name="Normal 3 2" xfId="53"/>
    <cellStyle name="Normal 4" xfId="54"/>
    <cellStyle name="Normal 4 2" xfId="55"/>
    <cellStyle name="Normal 5" xfId="56"/>
    <cellStyle name="Normal 5 2" xfId="57"/>
    <cellStyle name="Normal 6" xfId="58"/>
    <cellStyle name="Normal 6 2" xfId="59"/>
    <cellStyle name="Notas 2" xfId="43"/>
    <cellStyle name="Porcentual 2" xfId="60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J56" sqref="J56"/>
    </sheetView>
  </sheetViews>
  <sheetFormatPr baseColWidth="10" defaultRowHeight="11.25" x14ac:dyDescent="0.2"/>
  <cols>
    <col min="1" max="1" width="90.83203125" style="1" customWidth="1"/>
    <col min="2" max="2" width="16.83203125" style="1" customWidth="1"/>
    <col min="3" max="3" width="18.6640625" style="1" customWidth="1"/>
    <col min="4" max="4" width="18.33203125" style="1" customWidth="1"/>
    <col min="5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-141460473.47999999</v>
      </c>
      <c r="C6" s="10">
        <v>1280000</v>
      </c>
      <c r="D6" s="10">
        <v>142740473.47999999</v>
      </c>
      <c r="E6" s="10">
        <v>97493537.530000001</v>
      </c>
      <c r="F6" s="10">
        <v>97493537.530000001</v>
      </c>
      <c r="G6" s="10">
        <f>D6-F6</f>
        <v>45246935.949999988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12" si="0">D7-F7</f>
        <v>0</v>
      </c>
    </row>
    <row r="8" spans="1:7" x14ac:dyDescent="0.2">
      <c r="A8" s="11" t="s">
        <v>11</v>
      </c>
      <c r="B8" s="10">
        <v>-1079656.92</v>
      </c>
      <c r="C8" s="10">
        <v>0</v>
      </c>
      <c r="D8" s="10">
        <v>1079656.92</v>
      </c>
      <c r="E8" s="10">
        <v>455325.56</v>
      </c>
      <c r="F8" s="10">
        <v>455325.56</v>
      </c>
      <c r="G8" s="10">
        <f t="shared" si="0"/>
        <v>624331.35999999987</v>
      </c>
    </row>
    <row r="9" spans="1:7" x14ac:dyDescent="0.2">
      <c r="A9" s="11" t="s">
        <v>12</v>
      </c>
      <c r="B9" s="10">
        <v>-30690612.359999999</v>
      </c>
      <c r="C9" s="10">
        <v>0</v>
      </c>
      <c r="D9" s="10">
        <v>30690612.359999999</v>
      </c>
      <c r="E9" s="10">
        <v>10981836.609999999</v>
      </c>
      <c r="F9" s="10">
        <v>10981836.609999999</v>
      </c>
      <c r="G9" s="10">
        <f t="shared" si="0"/>
        <v>19708775.75</v>
      </c>
    </row>
    <row r="10" spans="1:7" x14ac:dyDescent="0.2">
      <c r="A10" s="11" t="s">
        <v>13</v>
      </c>
      <c r="B10" s="10">
        <v>-16836762.359999999</v>
      </c>
      <c r="C10" s="10">
        <v>3383979</v>
      </c>
      <c r="D10" s="10">
        <v>20220741.359999999</v>
      </c>
      <c r="E10" s="10">
        <v>5073982.2300000004</v>
      </c>
      <c r="F10" s="10">
        <v>5073982.2300000004</v>
      </c>
      <c r="G10" s="10">
        <f t="shared" si="0"/>
        <v>15146759.129999999</v>
      </c>
    </row>
    <row r="11" spans="1:7" x14ac:dyDescent="0.2">
      <c r="A11" s="11" t="s">
        <v>14</v>
      </c>
      <c r="B11" s="10">
        <v>-16948536.960000001</v>
      </c>
      <c r="C11" s="10">
        <v>836536</v>
      </c>
      <c r="D11" s="10">
        <v>17785072.960000001</v>
      </c>
      <c r="E11" s="10">
        <v>6376834.2800000003</v>
      </c>
      <c r="F11" s="10">
        <v>6376834.2800000003</v>
      </c>
      <c r="G11" s="10">
        <f t="shared" si="0"/>
        <v>11408238.68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-176249986.40000004</v>
      </c>
      <c r="C13" s="10">
        <f t="shared" ref="C13:F13" si="1">SUM(C14:C24)</f>
        <v>0</v>
      </c>
      <c r="D13" s="10">
        <f t="shared" si="1"/>
        <v>-176249986.40000004</v>
      </c>
      <c r="E13" s="10">
        <f t="shared" si="1"/>
        <v>0</v>
      </c>
      <c r="F13" s="10">
        <f t="shared" si="1"/>
        <v>-50375547.710000001</v>
      </c>
      <c r="G13" s="10">
        <f t="shared" ref="G13:G37" si="2">F13-B13</f>
        <v>125874438.69000003</v>
      </c>
    </row>
    <row r="14" spans="1:7" x14ac:dyDescent="0.2">
      <c r="A14" s="12" t="s">
        <v>17</v>
      </c>
      <c r="B14" s="10">
        <v>-128411722.68000001</v>
      </c>
      <c r="C14" s="10">
        <v>0</v>
      </c>
      <c r="D14" s="10">
        <v>-128411722.68000001</v>
      </c>
      <c r="E14" s="10">
        <v>0</v>
      </c>
      <c r="F14" s="10">
        <v>-37641214.689999998</v>
      </c>
      <c r="G14" s="10">
        <f t="shared" si="2"/>
        <v>90770507.99000001</v>
      </c>
    </row>
    <row r="15" spans="1:7" x14ac:dyDescent="0.2">
      <c r="A15" s="12" t="s">
        <v>18</v>
      </c>
      <c r="B15" s="10">
        <v>-16963146.800000001</v>
      </c>
      <c r="C15" s="10">
        <v>0</v>
      </c>
      <c r="D15" s="10">
        <v>-16963146.800000001</v>
      </c>
      <c r="E15" s="10">
        <v>0</v>
      </c>
      <c r="F15" s="10">
        <v>-5444797.4900000002</v>
      </c>
      <c r="G15" s="10">
        <f t="shared" si="2"/>
        <v>11518349.310000001</v>
      </c>
    </row>
    <row r="16" spans="1:7" x14ac:dyDescent="0.2">
      <c r="A16" s="12" t="s">
        <v>19</v>
      </c>
      <c r="B16" s="10">
        <v>-10311000.119999999</v>
      </c>
      <c r="C16" s="10">
        <v>0</v>
      </c>
      <c r="D16" s="10">
        <v>-10311000.119999999</v>
      </c>
      <c r="E16" s="10">
        <v>0</v>
      </c>
      <c r="F16" s="10">
        <v>-2699343.65</v>
      </c>
      <c r="G16" s="10">
        <f t="shared" si="2"/>
        <v>7611656.4699999988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2"/>
        <v>0</v>
      </c>
    </row>
    <row r="18" spans="1:7" ht="13.5" customHeight="1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2"/>
        <v>0</v>
      </c>
    </row>
    <row r="19" spans="1:7" x14ac:dyDescent="0.2">
      <c r="A19" s="12" t="s">
        <v>22</v>
      </c>
      <c r="B19" s="10">
        <v>-1516873.8</v>
      </c>
      <c r="C19" s="10">
        <v>0</v>
      </c>
      <c r="D19" s="10">
        <v>-1516873.8</v>
      </c>
      <c r="E19" s="10">
        <v>0</v>
      </c>
      <c r="F19" s="10">
        <v>-658186.17000000004</v>
      </c>
      <c r="G19" s="10">
        <f t="shared" si="2"/>
        <v>858687.63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2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2"/>
        <v>0</v>
      </c>
    </row>
    <row r="22" spans="1:7" x14ac:dyDescent="0.2">
      <c r="A22" s="12" t="s">
        <v>25</v>
      </c>
      <c r="B22" s="10">
        <v>-4309092.96</v>
      </c>
      <c r="C22" s="10"/>
      <c r="D22" s="10">
        <v>-4309092.96</v>
      </c>
      <c r="E22" s="10">
        <v>0</v>
      </c>
      <c r="F22" s="10">
        <v>-1406007.71</v>
      </c>
      <c r="G22" s="10">
        <f t="shared" si="2"/>
        <v>2903085.25</v>
      </c>
    </row>
    <row r="23" spans="1:7" x14ac:dyDescent="0.2">
      <c r="A23" s="12" t="s">
        <v>26</v>
      </c>
      <c r="B23" s="10">
        <v>-14738150.039999999</v>
      </c>
      <c r="C23" s="10">
        <v>0</v>
      </c>
      <c r="D23" s="10">
        <v>-14738150.039999999</v>
      </c>
      <c r="E23" s="10">
        <v>0</v>
      </c>
      <c r="F23" s="10">
        <v>-2525998</v>
      </c>
      <c r="G23" s="10">
        <f t="shared" si="2"/>
        <v>12212152.039999999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2"/>
        <v>0</v>
      </c>
    </row>
    <row r="25" spans="1:7" x14ac:dyDescent="0.2">
      <c r="A25" s="11" t="s">
        <v>28</v>
      </c>
      <c r="B25" s="10">
        <f>SUM(B26:B30)</f>
        <v>-2897968.44</v>
      </c>
      <c r="C25" s="10">
        <f t="shared" ref="C25:F25" si="3">SUM(C26:C30)</f>
        <v>0</v>
      </c>
      <c r="D25" s="10">
        <f t="shared" si="3"/>
        <v>-2897968.44</v>
      </c>
      <c r="E25" s="10">
        <f t="shared" si="3"/>
        <v>0</v>
      </c>
      <c r="F25" s="10">
        <f t="shared" si="3"/>
        <v>-1187925.1100000001</v>
      </c>
      <c r="G25" s="10">
        <f t="shared" si="2"/>
        <v>1710043.3299999998</v>
      </c>
    </row>
    <row r="26" spans="1:7" x14ac:dyDescent="0.2">
      <c r="A26" s="12" t="s">
        <v>29</v>
      </c>
      <c r="B26" s="10">
        <v>-20706.240000000002</v>
      </c>
      <c r="C26" s="10">
        <v>0</v>
      </c>
      <c r="D26" s="10">
        <v>-20706.240000000002</v>
      </c>
      <c r="E26" s="10">
        <v>0</v>
      </c>
      <c r="F26" s="10">
        <v>-9991.9</v>
      </c>
      <c r="G26" s="10">
        <f t="shared" si="2"/>
        <v>10714.340000000002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2"/>
        <v>0</v>
      </c>
    </row>
    <row r="28" spans="1:7" x14ac:dyDescent="0.2">
      <c r="A28" s="12" t="s">
        <v>31</v>
      </c>
      <c r="B28" s="10">
        <v>-2172721.3199999998</v>
      </c>
      <c r="C28" s="10"/>
      <c r="D28" s="10">
        <v>-2172721.3199999998</v>
      </c>
      <c r="E28" s="10">
        <v>0</v>
      </c>
      <c r="F28" s="10">
        <v>-881980.51</v>
      </c>
      <c r="G28" s="10">
        <f t="shared" si="2"/>
        <v>1290740.8099999998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2"/>
        <v>0</v>
      </c>
    </row>
    <row r="30" spans="1:7" x14ac:dyDescent="0.2">
      <c r="A30" s="12" t="s">
        <v>33</v>
      </c>
      <c r="B30" s="10">
        <v>-704540.88</v>
      </c>
      <c r="C30" s="10">
        <v>0</v>
      </c>
      <c r="D30" s="10">
        <v>-704540.88</v>
      </c>
      <c r="E30" s="10">
        <v>0</v>
      </c>
      <c r="F30" s="10">
        <v>-295952.7</v>
      </c>
      <c r="G30" s="10">
        <f t="shared" si="2"/>
        <v>408588.18</v>
      </c>
    </row>
    <row r="31" spans="1:7" x14ac:dyDescent="0.2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2"/>
        <v>0</v>
      </c>
    </row>
    <row r="32" spans="1:7" x14ac:dyDescent="0.2">
      <c r="A32" s="11" t="s">
        <v>35</v>
      </c>
      <c r="B32" s="10">
        <v>0</v>
      </c>
      <c r="C32" s="10">
        <f t="shared" ref="C32:F32" si="4">SUM(C33)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2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 t="shared" si="2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5">SUM(C35:C36)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2"/>
        <v>0</v>
      </c>
    </row>
    <row r="35" spans="1:7" x14ac:dyDescent="0.2">
      <c r="A35" s="12" t="s">
        <v>38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2"/>
        <v>0</v>
      </c>
    </row>
    <row r="36" spans="1:7" x14ac:dyDescent="0.2">
      <c r="A36" s="12" t="s">
        <v>39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 t="shared" si="2"/>
        <v>0</v>
      </c>
    </row>
    <row r="37" spans="1:7" x14ac:dyDescent="0.2">
      <c r="A37" s="9" t="s">
        <v>40</v>
      </c>
      <c r="B37" s="13">
        <f>SUM(B6:B13)+B25+B31+B32+B34</f>
        <v>-386163996.92000002</v>
      </c>
      <c r="C37" s="13">
        <f>SUM(C6:C13)+C25+C31+C32+C34</f>
        <v>5500515</v>
      </c>
      <c r="D37" s="13">
        <f>SUM(D6:D13)+D25+D31+D32+D34</f>
        <v>33368602.239999976</v>
      </c>
      <c r="E37" s="13">
        <f>SUM(E6:E13)+E25+E31+E32+E34</f>
        <v>120381516.21000001</v>
      </c>
      <c r="F37" s="13">
        <f>SUM(F6:F13)+F25+F31+F32+F34</f>
        <v>68818043.390000001</v>
      </c>
      <c r="G37" s="13">
        <f t="shared" si="2"/>
        <v>454982040.31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4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B42+B43+B44+B45+B46+B47+B48+B49</f>
        <v>0</v>
      </c>
      <c r="C41" s="10">
        <f t="shared" ref="C41:F41" si="6">C42+C43+C44+C45+C46+C47+C48+C49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ref="G42:G70" si="7">F42-B42</f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7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7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7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7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7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7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7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8">SUM(C51:C54)</f>
        <v>0</v>
      </c>
      <c r="D50" s="10">
        <f t="shared" si="8"/>
        <v>0</v>
      </c>
      <c r="E50" s="10">
        <f t="shared" si="8"/>
        <v>0</v>
      </c>
      <c r="F50" s="10">
        <f t="shared" si="8"/>
        <v>0</v>
      </c>
      <c r="G50" s="10">
        <f t="shared" si="7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7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7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7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7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9">SUM(C56:C57)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7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7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7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7"/>
        <v>0</v>
      </c>
    </row>
    <row r="59" spans="1:7" x14ac:dyDescent="0.2">
      <c r="A59" s="11" t="s">
        <v>61</v>
      </c>
      <c r="B59" s="10">
        <v>-242003570.28</v>
      </c>
      <c r="C59" s="10">
        <v>23314582.18</v>
      </c>
      <c r="D59" s="10">
        <v>444466107.30000001</v>
      </c>
      <c r="E59" s="10">
        <v>132984040.13</v>
      </c>
      <c r="F59" s="10">
        <v>132984040.13</v>
      </c>
      <c r="G59" s="10">
        <f t="shared" si="7"/>
        <v>374987610.40999997</v>
      </c>
    </row>
    <row r="60" spans="1:7" x14ac:dyDescent="0.2">
      <c r="A60" s="9" t="s">
        <v>62</v>
      </c>
      <c r="B60" s="13">
        <f>B41+B50+B55+B58+B59</f>
        <v>-242003570.28</v>
      </c>
      <c r="C60" s="13">
        <f>C41+C50+C55+C58+C59</f>
        <v>23314582.18</v>
      </c>
      <c r="D60" s="13">
        <f>D41+D50+D55+D58+D59</f>
        <v>444466107.30000001</v>
      </c>
      <c r="E60" s="13">
        <f>E41+E50+E55+E58+E59</f>
        <v>132984040.13</v>
      </c>
      <c r="F60" s="13">
        <f>F41+F50+F55+F58+F59</f>
        <v>132984040.13</v>
      </c>
      <c r="G60" s="13">
        <f t="shared" si="7"/>
        <v>374987610.40999997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-503833591.07999998</v>
      </c>
      <c r="C62" s="13">
        <f t="shared" ref="C62:F62" si="10">SUM(C63)</f>
        <v>33011990</v>
      </c>
      <c r="D62" s="13">
        <f t="shared" si="10"/>
        <v>536845581.07999998</v>
      </c>
      <c r="E62" s="13">
        <f t="shared" si="10"/>
        <v>23080143.84</v>
      </c>
      <c r="F62" s="13">
        <f t="shared" si="10"/>
        <v>23080143.84</v>
      </c>
      <c r="G62" s="13">
        <f t="shared" si="7"/>
        <v>526913734.91999996</v>
      </c>
    </row>
    <row r="63" spans="1:7" x14ac:dyDescent="0.2">
      <c r="A63" s="11" t="s">
        <v>64</v>
      </c>
      <c r="B63" s="10">
        <v>-503833591.07999998</v>
      </c>
      <c r="C63" s="10">
        <v>33011990</v>
      </c>
      <c r="D63" s="10">
        <v>536845581.07999998</v>
      </c>
      <c r="E63" s="10">
        <v>23080143.84</v>
      </c>
      <c r="F63" s="10">
        <v>23080143.84</v>
      </c>
      <c r="G63" s="10">
        <f t="shared" si="7"/>
        <v>526913734.91999996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-1132001158.28</v>
      </c>
      <c r="C65" s="13">
        <f>C37+C60+C62</f>
        <v>61827087.18</v>
      </c>
      <c r="D65" s="13">
        <f>D37+D60+D62</f>
        <v>1014680290.6199999</v>
      </c>
      <c r="E65" s="13">
        <f>E37+E60+E62</f>
        <v>276445700.18000001</v>
      </c>
      <c r="F65" s="13">
        <f>F37+F60+F62</f>
        <v>224882227.35999998</v>
      </c>
      <c r="G65" s="13">
        <f t="shared" si="7"/>
        <v>1356883385.6399999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7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7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7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1">C68+C69</f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7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2017-01-11T17:22:08Z</dcterms:created>
  <dcterms:modified xsi:type="dcterms:W3CDTF">2017-04-26T17:52:50Z</dcterms:modified>
</cp:coreProperties>
</file>