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3" i="1" l="1"/>
  <c r="G89" i="1"/>
  <c r="G77" i="1"/>
  <c r="G57" i="1"/>
  <c r="G53" i="1"/>
  <c r="G45" i="1"/>
  <c r="G41" i="1"/>
  <c r="G37" i="1"/>
  <c r="G29" i="1"/>
  <c r="F100" i="1"/>
  <c r="G100" i="1" s="1"/>
  <c r="F99" i="1"/>
  <c r="G99" i="1" s="1"/>
  <c r="F98" i="1"/>
  <c r="G98" i="1" s="1"/>
  <c r="F96" i="1"/>
  <c r="G96" i="1" s="1"/>
  <c r="F95" i="1"/>
  <c r="G95" i="1" s="1"/>
  <c r="F94" i="1"/>
  <c r="G94" i="1" s="1"/>
  <c r="F93" i="1"/>
  <c r="F92" i="1"/>
  <c r="G92" i="1" s="1"/>
  <c r="F91" i="1"/>
  <c r="G91" i="1" s="1"/>
  <c r="F90" i="1"/>
  <c r="G90" i="1" s="1"/>
  <c r="F89" i="1"/>
  <c r="F88" i="1"/>
  <c r="G88" i="1" s="1"/>
  <c r="F87" i="1"/>
  <c r="G87" i="1" s="1"/>
  <c r="F86" i="1"/>
  <c r="G86" i="1" s="1"/>
  <c r="F85" i="1"/>
  <c r="G85" i="1" s="1"/>
  <c r="F83" i="1"/>
  <c r="G83" i="1" s="1"/>
  <c r="F82" i="1"/>
  <c r="G82" i="1" s="1"/>
  <c r="F81" i="1"/>
  <c r="G81" i="1" s="1"/>
  <c r="F80" i="1"/>
  <c r="G80" i="1" s="1"/>
  <c r="F79" i="1"/>
  <c r="G79" i="1" s="1"/>
  <c r="F77" i="1"/>
  <c r="F76" i="1"/>
  <c r="G76" i="1" s="1"/>
  <c r="F75" i="1"/>
  <c r="G75" i="1" s="1"/>
  <c r="F74" i="1"/>
  <c r="G74" i="1" s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F56" i="1"/>
  <c r="G56" i="1" s="1"/>
  <c r="F54" i="1"/>
  <c r="G54" i="1" s="1"/>
  <c r="F53" i="1"/>
  <c r="F52" i="1"/>
  <c r="G52" i="1" s="1"/>
  <c r="F51" i="1"/>
  <c r="G51" i="1" s="1"/>
  <c r="F50" i="1"/>
  <c r="G50" i="1" s="1"/>
  <c r="F48" i="1"/>
  <c r="G48" i="1" s="1"/>
  <c r="F47" i="1"/>
  <c r="G47" i="1" s="1"/>
  <c r="F46" i="1"/>
  <c r="G46" i="1" s="1"/>
  <c r="F45" i="1"/>
  <c r="F42" i="1"/>
  <c r="G42" i="1" s="1"/>
  <c r="F41" i="1"/>
  <c r="F40" i="1"/>
  <c r="G40" i="1" s="1"/>
  <c r="F39" i="1"/>
  <c r="G39" i="1" s="1"/>
  <c r="F37" i="1"/>
  <c r="F36" i="1"/>
  <c r="G36" i="1" s="1"/>
  <c r="F34" i="1"/>
  <c r="G34" i="1" s="1"/>
  <c r="F32" i="1"/>
  <c r="G32" i="1" s="1"/>
  <c r="F31" i="1"/>
  <c r="G31" i="1" s="1"/>
  <c r="F30" i="1"/>
  <c r="G30" i="1" s="1"/>
  <c r="F29" i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C84" i="1"/>
  <c r="C78" i="1"/>
  <c r="C72" i="1"/>
  <c r="C63" i="1"/>
  <c r="C55" i="1"/>
  <c r="C49" i="1"/>
  <c r="F49" i="1" s="1"/>
  <c r="G49" i="1" s="1"/>
  <c r="C44" i="1"/>
  <c r="C38" i="1"/>
  <c r="F38" i="1" s="1"/>
  <c r="G38" i="1" s="1"/>
  <c r="C35" i="1"/>
  <c r="F35" i="1" s="1"/>
  <c r="G35" i="1" s="1"/>
  <c r="C33" i="1"/>
  <c r="F33" i="1" s="1"/>
  <c r="G33" i="1" s="1"/>
  <c r="C27" i="1"/>
  <c r="C21" i="1"/>
  <c r="C13" i="1"/>
  <c r="C5" i="1"/>
  <c r="F84" i="1" l="1"/>
  <c r="G84" i="1" s="1"/>
  <c r="F78" i="1"/>
  <c r="G78" i="1" s="1"/>
  <c r="F72" i="1"/>
  <c r="G72" i="1" s="1"/>
  <c r="F63" i="1"/>
  <c r="G63" i="1" s="1"/>
  <c r="E43" i="1"/>
  <c r="D43" i="1"/>
  <c r="F44" i="1"/>
  <c r="G44" i="1" s="1"/>
  <c r="C43" i="1"/>
  <c r="F13" i="1"/>
  <c r="G13" i="1" s="1"/>
  <c r="F5" i="1"/>
  <c r="G5" i="1" s="1"/>
  <c r="F55" i="1"/>
  <c r="G55" i="1" s="1"/>
  <c r="C4" i="1"/>
  <c r="D4" i="1"/>
  <c r="E4" i="1"/>
  <c r="F21" i="1"/>
  <c r="G21" i="1" s="1"/>
  <c r="E3" i="1" l="1"/>
  <c r="D3" i="1"/>
  <c r="F43" i="1"/>
  <c r="G43" i="1" s="1"/>
  <c r="C3" i="1"/>
  <c r="F4" i="1"/>
  <c r="G4" i="1" s="1"/>
  <c r="F3" i="1" l="1"/>
  <c r="G3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<sst xmlns="http://schemas.openxmlformats.org/spreadsheetml/2006/main" count="125" uniqueCount="123">
  <si>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</si>
  <si>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</si>
  <si>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</si>
  <si>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</si>
  <si>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</si>
  <si>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</si>
  <si>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</si>
  <si>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</si>
  <si>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</si>
  <si>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</si>
  <si>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</si>
  <si>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</si>
  <si>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</si>
  <si>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</si>
  <si>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</si>
  <si>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</si>
  <si>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</si>
  <si>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</si>
  <si>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</si>
  <si>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</si>
  <si>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</si>
  <si>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</si>
  <si>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</si>
  <si>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</si>
  <si>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</si>
  <si>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</si>
  <si>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</si>
  <si>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</si>
  <si>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</si>
  <si>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</si>
  <si>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</si>
  <si>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</si>
  <si>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</si>
  <si>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</si>
  <si>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</si>
  <si>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</si>
  <si>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</si>
  <si>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</si>
  <si>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</si>
  <si>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</si>
  <si>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</si>
  <si>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</si>
  <si>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</si>
  <si>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</si>
  <si>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</si>
  <si>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</si>
  <si>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</si>
  <si>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</si>
  <si>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</si>
  <si>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</si>
  <si>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</si>
  <si>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</si>
  <si>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</si>
  <si>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</si>
  <si>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</si>
  <si>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</si>
  <si>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</si>
  <si>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</si>
  <si>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</si>
  <si>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</si>
  <si>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</si>
  <si>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</si>
  <si>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</si>
  <si>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</si>
  <si>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</si>
  <si>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</si>
  <si>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</si>
  <si>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</si>
  <si>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</si>
  <si>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</si>
  <si>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</si>
  <si>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</si>
  <si>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</si>
  <si>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</si>
  <si>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</si>
  <si>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</si>
  <si>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</si>
  <si>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</si>
  <si>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</si>
  <si>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</si>
  <si>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</si>
  <si>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</si>
  <si>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</si>
  <si>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</si>
  <si>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</si>
  <si>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</si>
  <si>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</si>
  <si>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</si>
  <si>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</si>
  <si>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</si>
  <si>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</si>
  <si>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</si>
  <si>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</si>
  <si>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</si>
  <si>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</si>
  <si>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</si>
  <si>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</si>
  <si>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</si>
  <si>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</si>
  <si>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</si>
  <si>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</si>
  <si>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</si>
  <si>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</si>
  <si>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</si>
  <si>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</si>
  <si>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</si>
  <si>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</si>
  <si>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</si>
  <si>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</si>
  <si>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</si>
  <si>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</si>
  <si>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</si>
  <si>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</si>
  <si>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</si>
  <si>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</si>
  <si>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</si>
  <si>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</si>
  <si>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</si>
  <si>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</si>
  <si>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</si>
  <si>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</si>
  <si>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</si>
  <si>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SAN MIGUEL DE ALLENDE, GTO.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</si>
</sst>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1402680459.1699998</v>
      </c>
      <c r="D3" s="3">
        <f>SUM(D4+D43)</f>
        <v>3115284939.2599998</v>
      </c>
      <c r="E3" s="3">
        <f>SUM(E4+E43)</f>
        <v>2777121678.7999997</v>
      </c>
      <c r="F3" s="3">
        <f>C3+D3-E3</f>
        <v>1740843719.6299996</v>
      </c>
      <c r="G3" s="4">
        <f>F3-C3</f>
        <v>338163260.4599998</v>
      </c>
    </row>
    <row r="4" spans="1:7" x14ac:dyDescent="0.2">
      <c r="A4" s="5">
        <v>1100</v>
      </c>
      <c r="B4" s="6" t="s">
        <v>4</v>
      </c>
      <c r="C4" s="7">
        <f>SUM(C5+C13+C21+C27+C33+C35+C38)</f>
        <v>386154774.39000005</v>
      </c>
      <c r="D4" s="7">
        <f>SUM(D5+D13+D21+D27+D33+D35+D38)</f>
        <v>2987456718.6199999</v>
      </c>
      <c r="E4" s="7">
        <f>SUM(E5+E13+E21+E27+E33+E35+E38)</f>
        <v>2699740211.5699997</v>
      </c>
      <c r="F4" s="7">
        <f t="shared" ref="F4:F67" si="0">C4+D4-E4</f>
        <v>673871281.44000006</v>
      </c>
      <c r="G4" s="8">
        <f t="shared" ref="G4:G67" si="1">F4-C4</f>
        <v>287716507.05000001</v>
      </c>
    </row>
    <row r="5" spans="1:7" x14ac:dyDescent="0.2">
      <c r="A5" s="5">
        <v>1110</v>
      </c>
      <c r="B5" s="6" t="s">
        <v>5</v>
      </c>
      <c r="C5" s="7">
        <f>SUM(C6:C12)</f>
        <v>285484226.87</v>
      </c>
      <c r="D5" s="7">
        <f>SUM(D6:D12)</f>
        <v>2731779808</v>
      </c>
      <c r="E5" s="7">
        <f>SUM(E6:E12)</f>
        <v>2545852898.6799998</v>
      </c>
      <c r="F5" s="7">
        <f t="shared" si="0"/>
        <v>471411136.19000006</v>
      </c>
      <c r="G5" s="8">
        <f t="shared" si="1"/>
        <v>185926909.32000005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4614258.05</v>
      </c>
      <c r="D7" s="10">
        <v>1180856712.45</v>
      </c>
      <c r="E7" s="10">
        <v>1182416665.53</v>
      </c>
      <c r="F7" s="10">
        <f t="shared" si="0"/>
        <v>3054304.9700000286</v>
      </c>
      <c r="G7" s="11">
        <f t="shared" si="1"/>
        <v>-1559953.0799999712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217113969.44</v>
      </c>
      <c r="D9" s="10">
        <v>791106333.75999999</v>
      </c>
      <c r="E9" s="10">
        <v>696327056.11000001</v>
      </c>
      <c r="F9" s="10">
        <f t="shared" si="0"/>
        <v>311893247.09000003</v>
      </c>
      <c r="G9" s="11">
        <f t="shared" si="1"/>
        <v>94779277.650000036</v>
      </c>
    </row>
    <row r="10" spans="1:7" x14ac:dyDescent="0.2">
      <c r="A10" s="9">
        <v>1115</v>
      </c>
      <c r="B10" s="26" t="s">
        <v>10</v>
      </c>
      <c r="C10" s="10">
        <v>62130936.079999998</v>
      </c>
      <c r="D10" s="10">
        <v>746193833.63</v>
      </c>
      <c r="E10" s="10">
        <v>667109177.03999996</v>
      </c>
      <c r="F10" s="10">
        <f t="shared" si="0"/>
        <v>141215592.67000008</v>
      </c>
      <c r="G10" s="11">
        <f t="shared" si="1"/>
        <v>79084656.590000078</v>
      </c>
    </row>
    <row r="11" spans="1:7" x14ac:dyDescent="0.2">
      <c r="A11" s="9">
        <v>1116</v>
      </c>
      <c r="B11" s="26" t="s">
        <v>93</v>
      </c>
      <c r="C11" s="10">
        <v>1625063.3</v>
      </c>
      <c r="D11" s="10">
        <v>13622928.16</v>
      </c>
      <c r="E11" s="10">
        <v>0</v>
      </c>
      <c r="F11" s="10">
        <f t="shared" si="0"/>
        <v>15247991.460000001</v>
      </c>
      <c r="G11" s="11">
        <f t="shared" si="1"/>
        <v>13622928.16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29790329.16</v>
      </c>
      <c r="D13" s="7">
        <f>SUM(D14:D20)</f>
        <v>23052026.170000002</v>
      </c>
      <c r="E13" s="7">
        <f>SUM(E14:E20)</f>
        <v>26280708.919999998</v>
      </c>
      <c r="F13" s="7">
        <f t="shared" si="0"/>
        <v>26561646.41</v>
      </c>
      <c r="G13" s="8">
        <f t="shared" si="1"/>
        <v>-3228682.75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-111770.58</v>
      </c>
      <c r="D15" s="10">
        <v>8434.9699999999993</v>
      </c>
      <c r="E15" s="10">
        <v>8611.06</v>
      </c>
      <c r="F15" s="10">
        <f t="shared" si="0"/>
        <v>-111946.67</v>
      </c>
      <c r="G15" s="11">
        <f t="shared" si="1"/>
        <v>-176.08999999999651</v>
      </c>
    </row>
    <row r="16" spans="1:7" x14ac:dyDescent="0.2">
      <c r="A16" s="9">
        <v>1123</v>
      </c>
      <c r="B16" s="26" t="s">
        <v>15</v>
      </c>
      <c r="C16" s="10">
        <v>1324443.1200000001</v>
      </c>
      <c r="D16" s="10">
        <v>7728663.4000000004</v>
      </c>
      <c r="E16" s="10">
        <v>6296863</v>
      </c>
      <c r="F16" s="10">
        <f t="shared" si="0"/>
        <v>2756243.5199999996</v>
      </c>
      <c r="G16" s="11">
        <f t="shared" si="1"/>
        <v>1431800.3999999994</v>
      </c>
    </row>
    <row r="17" spans="1:7" x14ac:dyDescent="0.2">
      <c r="A17" s="9">
        <v>1124</v>
      </c>
      <c r="B17" s="26" t="s">
        <v>16</v>
      </c>
      <c r="C17" s="10">
        <v>1277931.29</v>
      </c>
      <c r="D17" s="10">
        <v>0</v>
      </c>
      <c r="E17" s="10">
        <v>0</v>
      </c>
      <c r="F17" s="10">
        <f t="shared" si="0"/>
        <v>1277931.29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50363.03</v>
      </c>
      <c r="D18" s="10">
        <v>189000</v>
      </c>
      <c r="E18" s="10">
        <v>45000</v>
      </c>
      <c r="F18" s="10">
        <f t="shared" si="0"/>
        <v>194363.03</v>
      </c>
      <c r="G18" s="11">
        <f t="shared" si="1"/>
        <v>144000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27249362.300000001</v>
      </c>
      <c r="D20" s="10">
        <v>15125927.800000001</v>
      </c>
      <c r="E20" s="10">
        <v>19930234.859999999</v>
      </c>
      <c r="F20" s="10">
        <f t="shared" si="0"/>
        <v>22445055.240000002</v>
      </c>
      <c r="G20" s="11">
        <f t="shared" si="1"/>
        <v>-4804307.0599999987</v>
      </c>
    </row>
    <row r="21" spans="1:7" x14ac:dyDescent="0.2">
      <c r="A21" s="5">
        <v>1130</v>
      </c>
      <c r="B21" s="27" t="s">
        <v>19</v>
      </c>
      <c r="C21" s="7">
        <f>SUM(C22:C26)</f>
        <v>70880218.359999999</v>
      </c>
      <c r="D21" s="7">
        <f>SUM(D22:D26)</f>
        <v>232624884.44999999</v>
      </c>
      <c r="E21" s="7">
        <f>SUM(E22:E26)</f>
        <v>127606603.97</v>
      </c>
      <c r="F21" s="7">
        <f t="shared" si="0"/>
        <v>175898498.84</v>
      </c>
      <c r="G21" s="8">
        <f t="shared" si="1"/>
        <v>105018280.48</v>
      </c>
    </row>
    <row r="22" spans="1:7" x14ac:dyDescent="0.2">
      <c r="A22" s="9">
        <v>1131</v>
      </c>
      <c r="B22" s="26" t="s">
        <v>20</v>
      </c>
      <c r="C22" s="10">
        <v>372259</v>
      </c>
      <c r="D22" s="10">
        <v>29093791.539999999</v>
      </c>
      <c r="E22" s="10">
        <v>17363949.420000002</v>
      </c>
      <c r="F22" s="10">
        <f t="shared" si="0"/>
        <v>12102101.119999997</v>
      </c>
      <c r="G22" s="11">
        <f t="shared" si="1"/>
        <v>11729842.119999997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70506059.859999999</v>
      </c>
      <c r="D25" s="10">
        <v>203531092.91</v>
      </c>
      <c r="E25" s="10">
        <v>110242654.55</v>
      </c>
      <c r="F25" s="10">
        <f t="shared" si="0"/>
        <v>163794498.21999997</v>
      </c>
      <c r="G25" s="11">
        <f t="shared" si="1"/>
        <v>93288438.35999997</v>
      </c>
    </row>
    <row r="26" spans="1:7" x14ac:dyDescent="0.2">
      <c r="A26" s="9">
        <v>1139</v>
      </c>
      <c r="B26" s="26" t="s">
        <v>24</v>
      </c>
      <c r="C26" s="10">
        <v>1899.5</v>
      </c>
      <c r="D26" s="10">
        <v>0</v>
      </c>
      <c r="E26" s="10">
        <v>0</v>
      </c>
      <c r="F26" s="10">
        <f t="shared" si="0"/>
        <v>1899.5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1016525684.7799999</v>
      </c>
      <c r="D43" s="7">
        <f>SUM(D44+D49+D55+D63+D72+D78+D84+D91+D97)</f>
        <v>127828220.63999999</v>
      </c>
      <c r="E43" s="7">
        <f>SUM(E44+E49+E55+E63+E72+E78+E84+E91+E97)</f>
        <v>77381467.230000004</v>
      </c>
      <c r="F43" s="7">
        <f t="shared" si="0"/>
        <v>1066972438.1899998</v>
      </c>
      <c r="G43" s="8">
        <f t="shared" si="1"/>
        <v>50446753.409999967</v>
      </c>
    </row>
    <row r="44" spans="1:7" x14ac:dyDescent="0.2">
      <c r="A44" s="5">
        <v>1210</v>
      </c>
      <c r="B44" s="27" t="s">
        <v>39</v>
      </c>
      <c r="C44" s="7">
        <f>SUM(C45:C48)</f>
        <v>-1437750.16</v>
      </c>
      <c r="D44" s="7">
        <f>SUM(D45:D48)</f>
        <v>4496078.32</v>
      </c>
      <c r="E44" s="7">
        <f>SUM(E45:E48)</f>
        <v>4496078.32</v>
      </c>
      <c r="F44" s="7">
        <f t="shared" si="0"/>
        <v>-1437750.1600000001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-1437750.16</v>
      </c>
      <c r="D47" s="10">
        <v>4496078.32</v>
      </c>
      <c r="E47" s="10">
        <v>4496078.32</v>
      </c>
      <c r="F47" s="10">
        <f t="shared" si="0"/>
        <v>-1437750.1600000001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994746872.33999991</v>
      </c>
      <c r="D55" s="14">
        <f>SUM(D56:D62)</f>
        <v>109356759.00999999</v>
      </c>
      <c r="E55" s="14">
        <f>SUM(E56:E62)</f>
        <v>69621891.519999996</v>
      </c>
      <c r="F55" s="14">
        <f t="shared" si="0"/>
        <v>1034481739.8299999</v>
      </c>
      <c r="G55" s="15">
        <f t="shared" si="1"/>
        <v>39734867.49000001</v>
      </c>
    </row>
    <row r="56" spans="1:7" x14ac:dyDescent="0.2">
      <c r="A56" s="9">
        <v>1231</v>
      </c>
      <c r="B56" s="26" t="s">
        <v>51</v>
      </c>
      <c r="C56" s="10">
        <v>366037760.76999998</v>
      </c>
      <c r="D56" s="10">
        <v>11614588.16</v>
      </c>
      <c r="E56" s="10">
        <v>0</v>
      </c>
      <c r="F56" s="10">
        <f t="shared" si="0"/>
        <v>377652348.93000001</v>
      </c>
      <c r="G56" s="11">
        <f t="shared" si="1"/>
        <v>11614588.160000026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154320757.77000001</v>
      </c>
      <c r="D58" s="10">
        <v>0</v>
      </c>
      <c r="E58" s="10">
        <v>0</v>
      </c>
      <c r="F58" s="10">
        <f t="shared" si="0"/>
        <v>154320757.77000001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73293865.159999996</v>
      </c>
      <c r="D59" s="10">
        <v>0</v>
      </c>
      <c r="E59" s="10">
        <v>0</v>
      </c>
      <c r="F59" s="10">
        <f t="shared" si="0"/>
        <v>73293865.159999996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252340455.90000001</v>
      </c>
      <c r="D60" s="10">
        <v>82027247.519999996</v>
      </c>
      <c r="E60" s="10">
        <v>69621891.519999996</v>
      </c>
      <c r="F60" s="10">
        <f t="shared" si="0"/>
        <v>264745811.90000004</v>
      </c>
      <c r="G60" s="11">
        <f t="shared" si="1"/>
        <v>12405356.00000003</v>
      </c>
    </row>
    <row r="61" spans="1:7" x14ac:dyDescent="0.2">
      <c r="A61" s="9">
        <v>1236</v>
      </c>
      <c r="B61" s="26" t="s">
        <v>56</v>
      </c>
      <c r="C61" s="10">
        <v>148754032.74000001</v>
      </c>
      <c r="D61" s="10">
        <v>15714923.33</v>
      </c>
      <c r="E61" s="10">
        <v>0</v>
      </c>
      <c r="F61" s="10">
        <f t="shared" si="0"/>
        <v>164468956.07000002</v>
      </c>
      <c r="G61" s="11">
        <f t="shared" si="1"/>
        <v>15714923.330000013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71697351.789999992</v>
      </c>
      <c r="D63" s="7">
        <f>SUM(D64:D71)</f>
        <v>12483908.779999999</v>
      </c>
      <c r="E63" s="7">
        <f>SUM(E64:E71)</f>
        <v>3167790.96</v>
      </c>
      <c r="F63" s="7">
        <f t="shared" si="0"/>
        <v>81013469.609999999</v>
      </c>
      <c r="G63" s="8">
        <f t="shared" si="1"/>
        <v>9316117.8200000077</v>
      </c>
    </row>
    <row r="64" spans="1:7" x14ac:dyDescent="0.2">
      <c r="A64" s="9">
        <v>1241</v>
      </c>
      <c r="B64" s="26" t="s">
        <v>59</v>
      </c>
      <c r="C64" s="10">
        <v>10679679.25</v>
      </c>
      <c r="D64" s="10">
        <v>1790931.27</v>
      </c>
      <c r="E64" s="10">
        <v>494412.85</v>
      </c>
      <c r="F64" s="10">
        <f t="shared" si="0"/>
        <v>11976197.67</v>
      </c>
      <c r="G64" s="11">
        <f t="shared" si="1"/>
        <v>1296518.42</v>
      </c>
    </row>
    <row r="65" spans="1:7" x14ac:dyDescent="0.2">
      <c r="A65" s="9">
        <v>1242</v>
      </c>
      <c r="B65" s="26" t="s">
        <v>60</v>
      </c>
      <c r="C65" s="10">
        <v>2233902.86</v>
      </c>
      <c r="D65" s="10">
        <v>90299.68</v>
      </c>
      <c r="E65" s="10">
        <v>67206.14</v>
      </c>
      <c r="F65" s="10">
        <f t="shared" si="0"/>
        <v>2256996.4</v>
      </c>
      <c r="G65" s="11">
        <f t="shared" si="1"/>
        <v>23093.540000000037</v>
      </c>
    </row>
    <row r="66" spans="1:7" x14ac:dyDescent="0.2">
      <c r="A66" s="9">
        <v>1243</v>
      </c>
      <c r="B66" s="26" t="s">
        <v>61</v>
      </c>
      <c r="C66" s="10">
        <v>222512</v>
      </c>
      <c r="D66" s="10">
        <v>4326.8</v>
      </c>
      <c r="E66" s="10">
        <v>0</v>
      </c>
      <c r="F66" s="10">
        <f t="shared" si="0"/>
        <v>226838.8</v>
      </c>
      <c r="G66" s="11">
        <f t="shared" si="1"/>
        <v>4326.7999999999884</v>
      </c>
    </row>
    <row r="67" spans="1:7" x14ac:dyDescent="0.2">
      <c r="A67" s="9">
        <v>1244</v>
      </c>
      <c r="B67" s="26" t="s">
        <v>62</v>
      </c>
      <c r="C67" s="10">
        <v>41089608.390000001</v>
      </c>
      <c r="D67" s="10">
        <v>6581145.0999999996</v>
      </c>
      <c r="E67" s="10">
        <v>2064241.68</v>
      </c>
      <c r="F67" s="10">
        <f t="shared" si="0"/>
        <v>45606511.810000002</v>
      </c>
      <c r="G67" s="11">
        <f t="shared" si="1"/>
        <v>4516903.4200000018</v>
      </c>
    </row>
    <row r="68" spans="1:7" x14ac:dyDescent="0.2">
      <c r="A68" s="9">
        <v>1245</v>
      </c>
      <c r="B68" s="26" t="s">
        <v>63</v>
      </c>
      <c r="C68" s="10">
        <v>5867897.3399999999</v>
      </c>
      <c r="D68" s="10">
        <v>0</v>
      </c>
      <c r="E68" s="10">
        <v>0</v>
      </c>
      <c r="F68" s="10">
        <f t="shared" ref="F68:F100" si="2">C68+D68-E68</f>
        <v>5867897.3399999999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11409893.789999999</v>
      </c>
      <c r="D69" s="10">
        <v>4017205.93</v>
      </c>
      <c r="E69" s="10">
        <v>541930.29</v>
      </c>
      <c r="F69" s="10">
        <f t="shared" si="2"/>
        <v>14885169.43</v>
      </c>
      <c r="G69" s="11">
        <f t="shared" si="3"/>
        <v>3475275.6400000006</v>
      </c>
    </row>
    <row r="70" spans="1:7" x14ac:dyDescent="0.2">
      <c r="A70" s="9">
        <v>1247</v>
      </c>
      <c r="B70" s="26" t="s">
        <v>65</v>
      </c>
      <c r="C70" s="10">
        <v>116858.16</v>
      </c>
      <c r="D70" s="10">
        <v>0</v>
      </c>
      <c r="E70" s="10">
        <v>0</v>
      </c>
      <c r="F70" s="10">
        <f t="shared" si="2"/>
        <v>116858.16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77000</v>
      </c>
      <c r="D71" s="10">
        <v>0</v>
      </c>
      <c r="E71" s="10">
        <v>0</v>
      </c>
      <c r="F71" s="10">
        <f t="shared" si="2"/>
        <v>77000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2219619.31</v>
      </c>
      <c r="D72" s="7">
        <f>SUM(D73:D77)</f>
        <v>86000</v>
      </c>
      <c r="E72" s="7">
        <f>SUM(E73:E77)</f>
        <v>10500</v>
      </c>
      <c r="F72" s="7">
        <f t="shared" si="2"/>
        <v>2295119.31</v>
      </c>
      <c r="G72" s="8">
        <f t="shared" si="3"/>
        <v>75500</v>
      </c>
    </row>
    <row r="73" spans="1:7" x14ac:dyDescent="0.2">
      <c r="A73" s="9">
        <v>1251</v>
      </c>
      <c r="B73" s="26" t="s">
        <v>68</v>
      </c>
      <c r="C73" s="10">
        <v>1741413.53</v>
      </c>
      <c r="D73" s="10">
        <v>0</v>
      </c>
      <c r="E73" s="10">
        <v>10500</v>
      </c>
      <c r="F73" s="10">
        <f t="shared" si="2"/>
        <v>1730913.53</v>
      </c>
      <c r="G73" s="11">
        <f t="shared" si="3"/>
        <v>-10500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478205.78</v>
      </c>
      <c r="D76" s="13">
        <v>86000</v>
      </c>
      <c r="E76" s="13">
        <v>0</v>
      </c>
      <c r="F76" s="13">
        <f t="shared" si="2"/>
        <v>564205.78</v>
      </c>
      <c r="G76" s="12">
        <f t="shared" si="3"/>
        <v>86000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-52080150.759999998</v>
      </c>
      <c r="D78" s="7">
        <f>SUM(D79:D83)</f>
        <v>1405474.53</v>
      </c>
      <c r="E78" s="7">
        <f>SUM(E79:E83)</f>
        <v>85206.43</v>
      </c>
      <c r="F78" s="7">
        <f t="shared" si="2"/>
        <v>-50759882.659999996</v>
      </c>
      <c r="G78" s="8">
        <f t="shared" si="3"/>
        <v>1320268.1000000015</v>
      </c>
    </row>
    <row r="79" spans="1:7" x14ac:dyDescent="0.2">
      <c r="A79" s="9">
        <v>1261</v>
      </c>
      <c r="B79" s="26" t="s">
        <v>98</v>
      </c>
      <c r="C79" s="13">
        <v>-17114051.390000001</v>
      </c>
      <c r="D79" s="13">
        <v>0</v>
      </c>
      <c r="E79" s="13">
        <v>0</v>
      </c>
      <c r="F79" s="13">
        <f t="shared" si="2"/>
        <v>-17114051.390000001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-34417092.689999998</v>
      </c>
      <c r="D81" s="13">
        <v>1399787.03</v>
      </c>
      <c r="E81" s="13">
        <v>85206.43</v>
      </c>
      <c r="F81" s="13">
        <f t="shared" si="2"/>
        <v>-33102512.089999996</v>
      </c>
      <c r="G81" s="12">
        <f t="shared" si="3"/>
        <v>1314580.6000000015</v>
      </c>
    </row>
    <row r="82" spans="1:7" x14ac:dyDescent="0.2">
      <c r="A82" s="9">
        <v>1264</v>
      </c>
      <c r="B82" s="26" t="s">
        <v>75</v>
      </c>
      <c r="C82" s="13">
        <v>-21000</v>
      </c>
      <c r="D82" s="13">
        <v>0</v>
      </c>
      <c r="E82" s="13">
        <v>0</v>
      </c>
      <c r="F82" s="13">
        <f t="shared" si="2"/>
        <v>-21000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-528006.68000000005</v>
      </c>
      <c r="D83" s="13">
        <v>5687.5</v>
      </c>
      <c r="E83" s="13">
        <v>0</v>
      </c>
      <c r="F83" s="13">
        <f t="shared" si="2"/>
        <v>-522319.18000000005</v>
      </c>
      <c r="G83" s="12">
        <f t="shared" si="3"/>
        <v>5687.5</v>
      </c>
    </row>
    <row r="84" spans="1:7" x14ac:dyDescent="0.2">
      <c r="A84" s="5">
        <v>1270</v>
      </c>
      <c r="B84" s="27" t="s">
        <v>77</v>
      </c>
      <c r="C84" s="7">
        <f>SUM(C85:C90)</f>
        <v>1379742.26</v>
      </c>
      <c r="D84" s="7">
        <f>SUM(D85:D90)</f>
        <v>0</v>
      </c>
      <c r="E84" s="7">
        <f>SUM(E85:E90)</f>
        <v>0</v>
      </c>
      <c r="F84" s="7">
        <f t="shared" si="2"/>
        <v>1379742.26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1379742.26</v>
      </c>
      <c r="D85" s="13">
        <v>0</v>
      </c>
      <c r="E85" s="13">
        <v>0</v>
      </c>
      <c r="F85" s="13">
        <f t="shared" si="2"/>
        <v>1379742.26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2014-02-09T04:04:15Z</dcterms:created>
  <dcterms:modified xsi:type="dcterms:W3CDTF">2017-10-26T14:45:05Z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