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2400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8" i="3" l="1"/>
  <c r="I17" i="3"/>
  <c r="I13" i="3"/>
  <c r="I8" i="3"/>
  <c r="H21" i="3"/>
  <c r="I21" i="3" s="1"/>
  <c r="I20" i="3" s="1"/>
  <c r="H19" i="3"/>
  <c r="I19" i="3" s="1"/>
  <c r="H18" i="3"/>
  <c r="H17" i="3"/>
  <c r="H15" i="3"/>
  <c r="I15" i="3" s="1"/>
  <c r="H14" i="3"/>
  <c r="I14" i="3" s="1"/>
  <c r="H13" i="3"/>
  <c r="H12" i="3"/>
  <c r="I12" i="3" s="1"/>
  <c r="H11" i="3"/>
  <c r="I11" i="3" s="1"/>
  <c r="H10" i="3"/>
  <c r="I10" i="3" s="1"/>
  <c r="H9" i="3"/>
  <c r="I9" i="3" s="1"/>
  <c r="H8" i="3"/>
  <c r="H7" i="3"/>
  <c r="I7" i="3" s="1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H20" i="3" s="1"/>
  <c r="C16" i="3"/>
  <c r="H16" i="3" s="1"/>
  <c r="C4" i="3"/>
  <c r="C3" i="3" s="1"/>
  <c r="I13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3" i="3" l="1"/>
  <c r="I3" i="3" s="1"/>
  <c r="E4" i="3"/>
  <c r="E3" i="3" s="1"/>
  <c r="E16" i="3"/>
  <c r="I16" i="3"/>
  <c r="H4" i="3"/>
  <c r="I4" i="3" s="1"/>
  <c r="E3" i="4"/>
  <c r="D3" i="3"/>
  <c r="F3" i="3"/>
</calcChain>
</file>

<file path=xl/sharedStrings.xml><?xml version="1.0" encoding="utf-8"?>
<sst xmlns="http://schemas.openxmlformats.org/spreadsheetml/2006/main" count="184" uniqueCount="82">
  <si>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</si>
  <si>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</si>
  <si>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</si>
  <si>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</si>
  <si>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</si>
  <si>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</si>
  <si>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</si>
  <si>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</si>
  <si>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</si>
  <si>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</si>
  <si>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</si>
  <si>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</si>
  <si>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</si>
  <si>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</si>
  <si>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</si>
  <si>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</si>
  <si>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</si>
  <si>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</si>
  <si>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</si>
  <si>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</si>
  <si>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</si>
  <si>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</si>
  <si>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</si>
  <si>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</si>
  <si>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</si>
  <si>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</si>
  <si>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</si>
  <si>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</si>
  <si>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</si>
  <si>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</si>
  <si>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</si>
  <si>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</si>
  <si>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</si>
  <si>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</si>
  <si>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</si>
  <si>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</si>
  <si>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</si>
  <si>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</si>
  <si>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</si>
  <si>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</si>
  <si>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</si>
  <si>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</si>
  <si>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</si>
  <si>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</si>
  <si>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</si>
  <si>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</si>
  <si>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</si>
  <si>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</si>
  <si>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</si>
  <si>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</si>
  <si>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</si>
  <si>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</si>
  <si>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</si>
  <si>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</si>
  <si>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</si>
  <si>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</si>
  <si>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</si>
  <si>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</si>
  <si>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</si>
  <si>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</si>
  <si>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</si>
  <si>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</si>
  <si>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</si>
  <si>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</si>
  <si>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</si>
  <si>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</si>
  <si>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</si>
  <si>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</si>
  <si>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</si>
  <si>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</si>
  <si>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</si>
  <si>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3.2.2</t>
  </si>
  <si>
    <t xml:space="preserve"> Disminucion de pasivos</t>
  </si>
  <si>
    <t xml:space="preserve"> Remanentes</t>
  </si>
  <si>
    <t>RECURSOS FEDERALES</t>
  </si>
  <si>
    <t xml:space="preserve"> Aportaciones</t>
  </si>
  <si>
    <t>1.1.9</t>
  </si>
  <si>
    <t xml:space="preserve"> Participaciones</t>
  </si>
  <si>
    <t>RECURSOS ESTATALES</t>
  </si>
  <si>
    <t>MUNICIPIO DE SAN MIGUEL DE ALLENDE, GTO.
ESTADO ANALÍTICO DE INGRESOS
DEL 1 DE ENERO AL AL 30 DE SEPTIEMBRE DEL 2017</t>
  </si>
  <si>
    <t>MUNICIPIO DE SAN MIGUEL DE ALLENDE, GTO.
ESTADO ANALÍTICO DE INGRESOS POR RUBRO
DEL 1 DE ENERO AL AL 30 DE SEPTIEMBRE DEL 2017</t>
  </si>
  <si>
    <t>MUNICIPIO DE SAN MIGUEL DE ALLENDE, GTO.
ESTADO ANALÍTICO DE INGRESOS POR FUENTE DE FINANCIAMIENTO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</si>
</sst>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1132001158.28</v>
      </c>
      <c r="F3" s="5">
        <v>250168006.71000001</v>
      </c>
      <c r="G3" s="5">
        <v>1382169164.99</v>
      </c>
      <c r="H3" s="5">
        <v>760693957.75</v>
      </c>
      <c r="I3" s="5">
        <v>760693957.75</v>
      </c>
      <c r="J3" s="5">
        <v>-371307200.52999997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243179867.16</v>
      </c>
      <c r="F4" s="4">
        <v>98379533.769999996</v>
      </c>
      <c r="G4" s="4">
        <v>341559400.93000001</v>
      </c>
      <c r="H4" s="4">
        <v>261775660.33000001</v>
      </c>
      <c r="I4" s="4">
        <v>261775660.33000001</v>
      </c>
      <c r="J4" s="4">
        <v>18595793.170000002</v>
      </c>
      <c r="K4" s="15">
        <v>18595793.170000002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141460473.47999999</v>
      </c>
      <c r="F5" s="4">
        <v>80002667.959999993</v>
      </c>
      <c r="G5" s="4">
        <v>221463141.44</v>
      </c>
      <c r="H5" s="4">
        <v>200131831.28</v>
      </c>
      <c r="I5" s="4">
        <v>200131831.28</v>
      </c>
      <c r="J5" s="4">
        <v>58671357.799999997</v>
      </c>
      <c r="K5" s="15">
        <v>58671357.799999997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140927815.19999999</v>
      </c>
      <c r="F6" s="4">
        <v>80002667.959999993</v>
      </c>
      <c r="G6" s="4">
        <v>220930483.16</v>
      </c>
      <c r="H6" s="4">
        <v>199775675.97999999</v>
      </c>
      <c r="I6" s="4">
        <v>199775675.97999999</v>
      </c>
      <c r="J6" s="4">
        <v>58847860.780000001</v>
      </c>
      <c r="K6" s="15">
        <v>58847860.780000001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522018.24</v>
      </c>
      <c r="F7" s="4">
        <v>0</v>
      </c>
      <c r="G7" s="4">
        <v>522018.24</v>
      </c>
      <c r="H7" s="4">
        <v>352440.8</v>
      </c>
      <c r="I7" s="4">
        <v>352440.8</v>
      </c>
      <c r="J7" s="4">
        <v>-169577.44</v>
      </c>
      <c r="K7" s="15">
        <v>0</v>
      </c>
    </row>
    <row r="8" spans="1:11" x14ac:dyDescent="0.2">
      <c r="A8" s="61">
        <v>1</v>
      </c>
      <c r="B8" s="61" t="s">
        <v>54</v>
      </c>
      <c r="C8" s="61">
        <v>16</v>
      </c>
      <c r="D8" s="12" t="s">
        <v>58</v>
      </c>
      <c r="E8" s="4">
        <v>10640.04</v>
      </c>
      <c r="F8" s="4">
        <v>0</v>
      </c>
      <c r="G8" s="4">
        <v>10640.04</v>
      </c>
      <c r="H8" s="4">
        <v>3714.5</v>
      </c>
      <c r="I8" s="4">
        <v>3714.5</v>
      </c>
      <c r="J8" s="4">
        <v>-6925.54</v>
      </c>
      <c r="K8" s="15">
        <v>0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1079656.92</v>
      </c>
      <c r="F9" s="4">
        <v>400000</v>
      </c>
      <c r="G9" s="4">
        <v>1479656.92</v>
      </c>
      <c r="H9" s="4">
        <v>1100555.71</v>
      </c>
      <c r="I9" s="4">
        <v>1100555.71</v>
      </c>
      <c r="J9" s="4">
        <v>20898.79</v>
      </c>
      <c r="K9" s="15">
        <v>20898.79</v>
      </c>
    </row>
    <row r="10" spans="1:11" x14ac:dyDescent="0.2">
      <c r="A10" s="63">
        <v>1</v>
      </c>
      <c r="B10" s="63" t="s">
        <v>59</v>
      </c>
      <c r="C10" s="63">
        <v>31</v>
      </c>
      <c r="D10" s="8" t="s">
        <v>61</v>
      </c>
      <c r="E10" s="4">
        <v>1079656.92</v>
      </c>
      <c r="F10" s="4">
        <v>400000</v>
      </c>
      <c r="G10" s="4">
        <v>1479656.92</v>
      </c>
      <c r="H10" s="4">
        <v>1100555.71</v>
      </c>
      <c r="I10" s="4">
        <v>1100555.71</v>
      </c>
      <c r="J10" s="4">
        <v>20898.79</v>
      </c>
      <c r="K10" s="15">
        <v>20898.79</v>
      </c>
    </row>
    <row r="11" spans="1:11" x14ac:dyDescent="0.2">
      <c r="A11" s="63">
        <v>1</v>
      </c>
      <c r="B11" s="63" t="s">
        <v>62</v>
      </c>
      <c r="C11" s="63"/>
      <c r="D11" s="8" t="s">
        <v>63</v>
      </c>
      <c r="E11" s="4">
        <v>64475911.68</v>
      </c>
      <c r="F11" s="4">
        <v>11765926.039999999</v>
      </c>
      <c r="G11" s="4">
        <v>76241837.719999999</v>
      </c>
      <c r="H11" s="4">
        <v>63118760.340000004</v>
      </c>
      <c r="I11" s="4">
        <v>63118760.340000004</v>
      </c>
      <c r="J11" s="4">
        <v>-1357151.34</v>
      </c>
      <c r="K11" s="15">
        <v>0</v>
      </c>
    </row>
    <row r="12" spans="1:11" x14ac:dyDescent="0.2">
      <c r="A12" s="63">
        <v>1</v>
      </c>
      <c r="B12" s="63" t="s">
        <v>62</v>
      </c>
      <c r="C12" s="63">
        <v>41</v>
      </c>
      <c r="D12" s="8" t="s">
        <v>64</v>
      </c>
      <c r="E12" s="4">
        <v>1442631.12</v>
      </c>
      <c r="F12" s="4">
        <v>0</v>
      </c>
      <c r="G12" s="4">
        <v>1442631.12</v>
      </c>
      <c r="H12" s="4">
        <v>1198552.43</v>
      </c>
      <c r="I12" s="4">
        <v>1198552.43</v>
      </c>
      <c r="J12" s="4">
        <v>-244078.69</v>
      </c>
      <c r="K12" s="15">
        <v>0</v>
      </c>
    </row>
    <row r="13" spans="1:11" x14ac:dyDescent="0.2">
      <c r="A13" s="63">
        <v>1</v>
      </c>
      <c r="B13" s="63" t="s">
        <v>62</v>
      </c>
      <c r="C13" s="63">
        <v>43</v>
      </c>
      <c r="D13" s="8" t="s">
        <v>65</v>
      </c>
      <c r="E13" s="4">
        <v>29247981.239999998</v>
      </c>
      <c r="F13" s="4">
        <v>3221000</v>
      </c>
      <c r="G13" s="4">
        <v>32468981.239999998</v>
      </c>
      <c r="H13" s="4">
        <v>28263091.73</v>
      </c>
      <c r="I13" s="4">
        <v>28263091.73</v>
      </c>
      <c r="J13" s="4">
        <v>-984889.51</v>
      </c>
      <c r="K13" s="15">
        <v>0</v>
      </c>
    </row>
    <row r="14" spans="1:11" x14ac:dyDescent="0.2">
      <c r="A14" s="61">
        <v>1</v>
      </c>
      <c r="B14" s="61" t="s">
        <v>62</v>
      </c>
      <c r="C14" s="12">
        <v>51</v>
      </c>
      <c r="D14" s="61" t="s">
        <v>66</v>
      </c>
      <c r="E14" s="4">
        <v>16836762.359999999</v>
      </c>
      <c r="F14" s="4">
        <v>-1331999.96</v>
      </c>
      <c r="G14" s="4">
        <v>15504762.4</v>
      </c>
      <c r="H14" s="4">
        <v>12737846.949999999</v>
      </c>
      <c r="I14" s="4">
        <v>12737846.949999999</v>
      </c>
      <c r="J14" s="4">
        <v>-4098915.41</v>
      </c>
      <c r="K14" s="15">
        <v>0</v>
      </c>
    </row>
    <row r="15" spans="1:11" x14ac:dyDescent="0.2">
      <c r="A15" s="61">
        <v>1</v>
      </c>
      <c r="B15" s="61" t="s">
        <v>62</v>
      </c>
      <c r="C15" s="61">
        <v>61</v>
      </c>
      <c r="D15" s="12" t="s">
        <v>67</v>
      </c>
      <c r="E15" s="4">
        <v>16948536.960000001</v>
      </c>
      <c r="F15" s="4">
        <v>9876926</v>
      </c>
      <c r="G15" s="4">
        <v>26825462.960000001</v>
      </c>
      <c r="H15" s="4">
        <v>20919269.23</v>
      </c>
      <c r="I15" s="4">
        <v>20919269.23</v>
      </c>
      <c r="J15" s="4">
        <v>3970732.27</v>
      </c>
      <c r="K15" s="15">
        <v>3970732.27</v>
      </c>
    </row>
    <row r="16" spans="1:11" x14ac:dyDescent="0.2">
      <c r="A16" s="63">
        <v>1</v>
      </c>
      <c r="B16" s="63" t="s">
        <v>68</v>
      </c>
      <c r="C16" s="63"/>
      <c r="D16" s="8" t="s">
        <v>69</v>
      </c>
      <c r="E16" s="4">
        <v>6233335.4400000004</v>
      </c>
      <c r="F16" s="4">
        <v>70608</v>
      </c>
      <c r="G16" s="4">
        <v>6303943.4400000004</v>
      </c>
      <c r="H16" s="4">
        <v>0</v>
      </c>
      <c r="I16" s="4">
        <v>0</v>
      </c>
      <c r="J16" s="4">
        <v>-6233335.4400000004</v>
      </c>
      <c r="K16" s="15">
        <v>0</v>
      </c>
    </row>
    <row r="17" spans="1:11" x14ac:dyDescent="0.2">
      <c r="A17" s="63">
        <v>1</v>
      </c>
      <c r="B17" s="63" t="s">
        <v>68</v>
      </c>
      <c r="C17" s="63">
        <v>83</v>
      </c>
      <c r="D17" s="8" t="s">
        <v>70</v>
      </c>
      <c r="E17" s="4">
        <v>6233335.4400000004</v>
      </c>
      <c r="F17" s="4">
        <v>70608</v>
      </c>
      <c r="G17" s="4">
        <v>6303943.4400000004</v>
      </c>
      <c r="H17" s="4">
        <v>0</v>
      </c>
      <c r="I17" s="4">
        <v>0</v>
      </c>
      <c r="J17" s="4">
        <v>-6233335.4400000004</v>
      </c>
      <c r="K17" s="15">
        <v>0</v>
      </c>
    </row>
    <row r="18" spans="1:11" x14ac:dyDescent="0.2">
      <c r="A18" s="63">
        <v>1</v>
      </c>
      <c r="B18" s="63" t="s">
        <v>71</v>
      </c>
      <c r="C18" s="63"/>
      <c r="D18" s="8" t="s">
        <v>72</v>
      </c>
      <c r="E18" s="4">
        <v>29930489.640000001</v>
      </c>
      <c r="F18" s="4">
        <v>6140331.7699999996</v>
      </c>
      <c r="G18" s="4">
        <v>36070821.409999996</v>
      </c>
      <c r="H18" s="4">
        <v>-2575487</v>
      </c>
      <c r="I18" s="4">
        <v>-2575487</v>
      </c>
      <c r="J18" s="4">
        <v>-32505976.640000001</v>
      </c>
      <c r="K18" s="15">
        <v>0</v>
      </c>
    </row>
    <row r="19" spans="1:11" x14ac:dyDescent="0.2">
      <c r="A19" s="61">
        <v>1</v>
      </c>
      <c r="B19" s="61" t="s">
        <v>71</v>
      </c>
      <c r="C19" s="61">
        <v>3</v>
      </c>
      <c r="D19" s="12" t="s">
        <v>73</v>
      </c>
      <c r="E19" s="4">
        <v>29930489.640000001</v>
      </c>
      <c r="F19" s="4">
        <v>6140331.7699999996</v>
      </c>
      <c r="G19" s="4">
        <v>36070821.409999996</v>
      </c>
      <c r="H19" s="4">
        <v>-2575487</v>
      </c>
      <c r="I19" s="4">
        <v>-2575487</v>
      </c>
      <c r="J19" s="4">
        <v>-32505976.640000001</v>
      </c>
      <c r="K19" s="15">
        <v>0</v>
      </c>
    </row>
    <row r="20" spans="1:11" x14ac:dyDescent="0.2">
      <c r="A20" s="63">
        <v>5</v>
      </c>
      <c r="B20" s="63"/>
      <c r="C20" s="63"/>
      <c r="D20" s="8" t="s">
        <v>74</v>
      </c>
      <c r="E20" s="4">
        <v>839392109.12</v>
      </c>
      <c r="F20" s="4">
        <v>116800399.06</v>
      </c>
      <c r="G20" s="4">
        <v>956192508.17999995</v>
      </c>
      <c r="H20" s="4">
        <v>466631630.24000001</v>
      </c>
      <c r="I20" s="4">
        <v>466631630.24000001</v>
      </c>
      <c r="J20" s="4">
        <v>-372760478.88</v>
      </c>
      <c r="K20" s="15">
        <v>0</v>
      </c>
    </row>
    <row r="21" spans="1:11" x14ac:dyDescent="0.2">
      <c r="A21" s="61">
        <v>5</v>
      </c>
      <c r="B21" s="61" t="s">
        <v>62</v>
      </c>
      <c r="C21" s="61"/>
      <c r="D21" s="12" t="s">
        <v>63</v>
      </c>
      <c r="E21" s="4">
        <v>0</v>
      </c>
      <c r="F21" s="4">
        <v>5323979</v>
      </c>
      <c r="G21" s="4">
        <v>5323979</v>
      </c>
      <c r="H21" s="4">
        <v>3193002.66</v>
      </c>
      <c r="I21" s="4">
        <v>3193002.66</v>
      </c>
      <c r="J21" s="4">
        <v>3193002.66</v>
      </c>
      <c r="K21" s="15">
        <v>3193002.66</v>
      </c>
    </row>
    <row r="22" spans="1:11" x14ac:dyDescent="0.2">
      <c r="A22" s="63">
        <v>5</v>
      </c>
      <c r="B22" s="63" t="s">
        <v>62</v>
      </c>
      <c r="C22" s="63">
        <v>51</v>
      </c>
      <c r="D22" s="8" t="s">
        <v>66</v>
      </c>
      <c r="E22" s="4">
        <v>0</v>
      </c>
      <c r="F22" s="4">
        <v>5323979</v>
      </c>
      <c r="G22" s="4">
        <v>5323979</v>
      </c>
      <c r="H22" s="4">
        <v>3193002.66</v>
      </c>
      <c r="I22" s="4">
        <v>3193002.66</v>
      </c>
      <c r="J22" s="4">
        <v>3193002.66</v>
      </c>
      <c r="K22" s="15">
        <v>3193002.66</v>
      </c>
    </row>
    <row r="23" spans="1:11" x14ac:dyDescent="0.2">
      <c r="A23" s="63">
        <v>5</v>
      </c>
      <c r="B23" s="63" t="s">
        <v>68</v>
      </c>
      <c r="C23" s="63"/>
      <c r="D23" s="64" t="s">
        <v>69</v>
      </c>
      <c r="E23" s="4">
        <v>217613226</v>
      </c>
      <c r="F23" s="4">
        <v>146942012.59</v>
      </c>
      <c r="G23" s="4">
        <v>364555238.58999997</v>
      </c>
      <c r="H23" s="4">
        <v>314656708.83999997</v>
      </c>
      <c r="I23" s="4">
        <v>314656708.83999997</v>
      </c>
      <c r="J23" s="4">
        <v>97043482.840000004</v>
      </c>
      <c r="K23" s="15">
        <v>97043482.840000004</v>
      </c>
    </row>
    <row r="24" spans="1:11" x14ac:dyDescent="0.2">
      <c r="A24" s="63">
        <v>5</v>
      </c>
      <c r="B24" s="63" t="s">
        <v>68</v>
      </c>
      <c r="C24" s="63">
        <v>82</v>
      </c>
      <c r="D24" s="64" t="s">
        <v>75</v>
      </c>
      <c r="E24" s="4">
        <v>206613225.96000001</v>
      </c>
      <c r="F24" s="4">
        <v>708349.04</v>
      </c>
      <c r="G24" s="4">
        <v>207321575</v>
      </c>
      <c r="H24" s="4">
        <v>177210414</v>
      </c>
      <c r="I24" s="4">
        <v>177210414</v>
      </c>
      <c r="J24" s="4">
        <v>-29402811.960000001</v>
      </c>
      <c r="K24" s="15">
        <v>0</v>
      </c>
    </row>
    <row r="25" spans="1:11" x14ac:dyDescent="0.2">
      <c r="A25" s="61">
        <v>5</v>
      </c>
      <c r="B25" s="61" t="s">
        <v>68</v>
      </c>
      <c r="C25" s="61">
        <v>83</v>
      </c>
      <c r="D25" s="12" t="s">
        <v>70</v>
      </c>
      <c r="E25" s="4">
        <v>11000000.039999999</v>
      </c>
      <c r="F25" s="4">
        <v>146233663.55000001</v>
      </c>
      <c r="G25" s="4">
        <v>157233663.59</v>
      </c>
      <c r="H25" s="4">
        <v>137446294.84</v>
      </c>
      <c r="I25" s="4">
        <v>137446294.84</v>
      </c>
      <c r="J25" s="4">
        <v>126446294.8</v>
      </c>
      <c r="K25" s="15">
        <v>126446294.8</v>
      </c>
    </row>
    <row r="26" spans="1:11" x14ac:dyDescent="0.2">
      <c r="A26" s="61">
        <v>5</v>
      </c>
      <c r="B26" s="61" t="s">
        <v>76</v>
      </c>
      <c r="C26" s="61"/>
      <c r="D26" s="12" t="s">
        <v>77</v>
      </c>
      <c r="E26" s="4">
        <v>179147954.84</v>
      </c>
      <c r="F26" s="4">
        <v>22812196.16</v>
      </c>
      <c r="G26" s="4">
        <v>201960151</v>
      </c>
      <c r="H26" s="4">
        <v>166198638.09999999</v>
      </c>
      <c r="I26" s="4">
        <v>166198638.09999999</v>
      </c>
      <c r="J26" s="4">
        <v>-12949316.74</v>
      </c>
      <c r="K26" s="15">
        <v>0</v>
      </c>
    </row>
    <row r="27" spans="1:11" x14ac:dyDescent="0.2">
      <c r="A27" s="61">
        <v>5</v>
      </c>
      <c r="B27" s="61" t="s">
        <v>76</v>
      </c>
      <c r="C27" s="61">
        <v>81</v>
      </c>
      <c r="D27" s="61" t="s">
        <v>77</v>
      </c>
      <c r="E27" s="4">
        <v>179147954.84</v>
      </c>
      <c r="F27" s="4">
        <v>22812196.16</v>
      </c>
      <c r="G27" s="4">
        <v>201960151</v>
      </c>
      <c r="H27" s="4">
        <v>166198638.09999999</v>
      </c>
      <c r="I27" s="4">
        <v>166198638.09999999</v>
      </c>
      <c r="J27" s="4">
        <v>-12949316.74</v>
      </c>
      <c r="K27" s="15">
        <v>0</v>
      </c>
    </row>
    <row r="28" spans="1:11" x14ac:dyDescent="0.2">
      <c r="A28" s="61">
        <v>5</v>
      </c>
      <c r="B28" s="61" t="s">
        <v>71</v>
      </c>
      <c r="C28" s="61"/>
      <c r="D28" s="61" t="s">
        <v>72</v>
      </c>
      <c r="E28" s="4">
        <v>442630928.27999997</v>
      </c>
      <c r="F28" s="4">
        <v>-58277788.689999998</v>
      </c>
      <c r="G28" s="4">
        <v>384353139.58999997</v>
      </c>
      <c r="H28" s="4">
        <v>-17416719.359999999</v>
      </c>
      <c r="I28" s="4">
        <v>-17416719.359999999</v>
      </c>
      <c r="J28" s="4">
        <v>-460047647.63999999</v>
      </c>
      <c r="K28" s="15">
        <v>0</v>
      </c>
    </row>
    <row r="29" spans="1:11" x14ac:dyDescent="0.2">
      <c r="A29" s="61">
        <v>5</v>
      </c>
      <c r="B29" s="61" t="s">
        <v>71</v>
      </c>
      <c r="C29" s="61">
        <v>3</v>
      </c>
      <c r="D29" s="61" t="s">
        <v>73</v>
      </c>
      <c r="E29" s="4">
        <v>442630928.27999997</v>
      </c>
      <c r="F29" s="4">
        <v>-58277788.689999998</v>
      </c>
      <c r="G29" s="4">
        <v>384353139.58999997</v>
      </c>
      <c r="H29" s="4">
        <v>-17416719.359999999</v>
      </c>
      <c r="I29" s="4">
        <v>-17416719.359999999</v>
      </c>
      <c r="J29" s="4">
        <v>-460047647.63999999</v>
      </c>
      <c r="K29" s="15">
        <v>0</v>
      </c>
    </row>
    <row r="30" spans="1:11" x14ac:dyDescent="0.2">
      <c r="A30" s="61">
        <v>6</v>
      </c>
      <c r="B30" s="63"/>
      <c r="C30" s="63"/>
      <c r="D30" s="65" t="s">
        <v>78</v>
      </c>
      <c r="E30" s="4">
        <v>49429182</v>
      </c>
      <c r="F30" s="4">
        <v>34988073.880000003</v>
      </c>
      <c r="G30" s="4">
        <v>84417255.879999995</v>
      </c>
      <c r="H30" s="4">
        <v>32286667.18</v>
      </c>
      <c r="I30" s="4">
        <v>32286667.18</v>
      </c>
      <c r="J30" s="4">
        <v>-17142514.82</v>
      </c>
      <c r="K30" s="15">
        <v>0</v>
      </c>
    </row>
    <row r="31" spans="1:11" x14ac:dyDescent="0.2">
      <c r="A31" s="61">
        <v>6</v>
      </c>
      <c r="B31" s="61" t="s">
        <v>68</v>
      </c>
      <c r="C31" s="63"/>
      <c r="D31" s="61" t="s">
        <v>69</v>
      </c>
      <c r="E31" s="4">
        <v>18157008.84</v>
      </c>
      <c r="F31" s="4">
        <v>51803575.100000001</v>
      </c>
      <c r="G31" s="4">
        <v>69960583.939999998</v>
      </c>
      <c r="H31" s="4">
        <v>35366334.359999999</v>
      </c>
      <c r="I31" s="4">
        <v>35366334.359999999</v>
      </c>
      <c r="J31" s="4">
        <v>17209325.52</v>
      </c>
      <c r="K31" s="15">
        <v>17209325.52</v>
      </c>
    </row>
    <row r="32" spans="1:11" x14ac:dyDescent="0.2">
      <c r="A32" s="63">
        <v>6</v>
      </c>
      <c r="B32" s="63" t="s">
        <v>68</v>
      </c>
      <c r="C32" s="63">
        <v>83</v>
      </c>
      <c r="D32" s="64" t="s">
        <v>70</v>
      </c>
      <c r="E32" s="4">
        <v>18157008.84</v>
      </c>
      <c r="F32" s="4">
        <v>51803575.100000001</v>
      </c>
      <c r="G32" s="4">
        <v>69960583.939999998</v>
      </c>
      <c r="H32" s="4">
        <v>35366334.359999999</v>
      </c>
      <c r="I32" s="4">
        <v>35366334.359999999</v>
      </c>
      <c r="J32" s="4">
        <v>17209325.52</v>
      </c>
      <c r="K32" s="15">
        <v>17209325.52</v>
      </c>
    </row>
    <row r="33" spans="1:11" x14ac:dyDescent="0.2">
      <c r="A33" s="61">
        <v>6</v>
      </c>
      <c r="B33" s="61" t="s">
        <v>71</v>
      </c>
      <c r="C33" s="61"/>
      <c r="D33" s="61" t="s">
        <v>72</v>
      </c>
      <c r="E33" s="4">
        <v>31272173.16</v>
      </c>
      <c r="F33" s="4">
        <v>-16815501.219999999</v>
      </c>
      <c r="G33" s="4">
        <v>14456671.939999999</v>
      </c>
      <c r="H33" s="4">
        <v>-3079667.18</v>
      </c>
      <c r="I33" s="4">
        <v>-3079667.18</v>
      </c>
      <c r="J33" s="4">
        <v>-34351840.340000004</v>
      </c>
      <c r="K33" s="15">
        <v>0</v>
      </c>
    </row>
    <row r="34" spans="1:11" x14ac:dyDescent="0.2">
      <c r="A34" s="61">
        <v>6</v>
      </c>
      <c r="B34" s="61" t="s">
        <v>71</v>
      </c>
      <c r="C34" s="61">
        <v>3</v>
      </c>
      <c r="D34" s="61" t="s">
        <v>73</v>
      </c>
      <c r="E34" s="4">
        <v>31272173.16</v>
      </c>
      <c r="F34" s="4">
        <v>-16815501.219999999</v>
      </c>
      <c r="G34" s="4">
        <v>14456671.939999999</v>
      </c>
      <c r="H34" s="4">
        <v>-3079667.18</v>
      </c>
      <c r="I34" s="4">
        <v>-3079667.18</v>
      </c>
      <c r="J34" s="4">
        <v>-34351840.340000004</v>
      </c>
      <c r="K34" s="15">
        <v>0</v>
      </c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80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1132001158.28</v>
      </c>
      <c r="D3" s="68">
        <f>SUM(D4:D8)+D11+SUM(D15:D18)</f>
        <v>250168006.70999998</v>
      </c>
      <c r="E3" s="68">
        <f>SUM(E4:E8)+E11+SUM(E15:E18)</f>
        <v>1382169164.99</v>
      </c>
      <c r="F3" s="68">
        <f>SUM(F4:F8)+F11+SUM(F15:F18)</f>
        <v>806837704.83000004</v>
      </c>
      <c r="G3" s="68">
        <f>SUM(G4:G8)+G11+SUM(G15:G18)</f>
        <v>806837704.83000004</v>
      </c>
      <c r="H3" s="68">
        <f>+G3-C3</f>
        <v>-325163453.44999993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141460473.47999999</v>
      </c>
      <c r="D4" s="66">
        <v>80002667.959999993</v>
      </c>
      <c r="E4" s="66">
        <f>D4+C4</f>
        <v>221463141.44</v>
      </c>
      <c r="F4" s="66">
        <v>200131831.28</v>
      </c>
      <c r="G4" s="66">
        <v>200131831.28</v>
      </c>
      <c r="H4" s="66">
        <f t="shared" ref="H4:H15" si="0">+G4-C4</f>
        <v>58671357.800000012</v>
      </c>
      <c r="I4" s="67">
        <f>IF(H4&gt;0,H4,0)</f>
        <v>58671357.800000012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1079656.92</v>
      </c>
      <c r="D6" s="66">
        <v>400000</v>
      </c>
      <c r="E6" s="66">
        <f t="shared" si="1"/>
        <v>1479656.92</v>
      </c>
      <c r="F6" s="66">
        <v>1100555.71</v>
      </c>
      <c r="G6" s="66">
        <v>1100555.71</v>
      </c>
      <c r="H6" s="66">
        <f t="shared" si="0"/>
        <v>20898.790000000037</v>
      </c>
      <c r="I6" s="67">
        <f t="shared" si="2"/>
        <v>20898.790000000037</v>
      </c>
      <c r="J6" s="8"/>
    </row>
    <row r="7" spans="1:10" s="9" customFormat="1" x14ac:dyDescent="0.2">
      <c r="A7" s="25">
        <v>40</v>
      </c>
      <c r="B7" s="8" t="s">
        <v>14</v>
      </c>
      <c r="C7" s="66">
        <v>30690612.359999999</v>
      </c>
      <c r="D7" s="66">
        <v>3221000</v>
      </c>
      <c r="E7" s="66">
        <f t="shared" si="1"/>
        <v>33911612.359999999</v>
      </c>
      <c r="F7" s="66">
        <v>29461644.16</v>
      </c>
      <c r="G7" s="66">
        <v>29461644.16</v>
      </c>
      <c r="H7" s="66">
        <f t="shared" si="0"/>
        <v>-1228968.1999999993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16836762.359999999</v>
      </c>
      <c r="D8" s="66">
        <v>3991979.04</v>
      </c>
      <c r="E8" s="66">
        <f t="shared" si="1"/>
        <v>20828741.399999999</v>
      </c>
      <c r="F8" s="66">
        <v>15930849.609999999</v>
      </c>
      <c r="G8" s="66">
        <v>15930849.609999999</v>
      </c>
      <c r="H8" s="66">
        <f t="shared" si="0"/>
        <v>-905912.75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16836762.359999999</v>
      </c>
      <c r="D9" s="66">
        <v>3991979.04</v>
      </c>
      <c r="E9" s="66">
        <f t="shared" si="1"/>
        <v>20828741.399999999</v>
      </c>
      <c r="F9" s="66">
        <v>15930849.609999999</v>
      </c>
      <c r="G9" s="66">
        <v>15930849.609999999</v>
      </c>
      <c r="H9" s="66">
        <f t="shared" si="0"/>
        <v>-905912.75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16948536.960000001</v>
      </c>
      <c r="D11" s="66">
        <v>9876926</v>
      </c>
      <c r="E11" s="66">
        <f t="shared" si="1"/>
        <v>26825462.960000001</v>
      </c>
      <c r="F11" s="66">
        <v>20919269.23</v>
      </c>
      <c r="G11" s="66">
        <v>20919269.23</v>
      </c>
      <c r="H11" s="66">
        <f t="shared" si="0"/>
        <v>3970732.2699999996</v>
      </c>
      <c r="I11" s="67">
        <f t="shared" si="2"/>
        <v>3970732.2699999996</v>
      </c>
      <c r="J11" s="8"/>
    </row>
    <row r="12" spans="1:10" s="9" customFormat="1" x14ac:dyDescent="0.2">
      <c r="A12" s="25">
        <v>61</v>
      </c>
      <c r="B12" s="26" t="s">
        <v>16</v>
      </c>
      <c r="C12" s="66">
        <v>16948536.960000001</v>
      </c>
      <c r="D12" s="66">
        <v>9876926</v>
      </c>
      <c r="E12" s="66">
        <f t="shared" si="1"/>
        <v>26825462.960000001</v>
      </c>
      <c r="F12" s="66">
        <v>20919269.23</v>
      </c>
      <c r="G12" s="66">
        <v>20919269.23</v>
      </c>
      <c r="H12" s="66">
        <f t="shared" si="0"/>
        <v>3970732.2699999996</v>
      </c>
      <c r="I12" s="67">
        <f t="shared" si="2"/>
        <v>3970732.2699999996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421151525.12</v>
      </c>
      <c r="D16" s="66">
        <v>221628391.84999999</v>
      </c>
      <c r="E16" s="66">
        <f>D16+C16</f>
        <v>642779916.97000003</v>
      </c>
      <c r="F16" s="66">
        <v>516221681.30000001</v>
      </c>
      <c r="G16" s="66">
        <v>516221681.30000001</v>
      </c>
      <c r="H16" s="66">
        <f>+G16-C16</f>
        <v>95070156.180000007</v>
      </c>
      <c r="I16" s="67">
        <f>IF(H16&gt;0,H16,0)</f>
        <v>95070156.180000007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503833591.07999998</v>
      </c>
      <c r="D18" s="69">
        <v>-68952958.140000001</v>
      </c>
      <c r="E18" s="69">
        <f>D18+C18</f>
        <v>434880632.94</v>
      </c>
      <c r="F18" s="69">
        <v>23071873.539999999</v>
      </c>
      <c r="G18" s="69">
        <v>23071873.539999999</v>
      </c>
      <c r="H18" s="69">
        <f>+G18-C18</f>
        <v>-480761717.53999996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81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1132001158.28</v>
      </c>
      <c r="D3" s="71">
        <f>SUM(D4+D16+D21)</f>
        <v>250168006.71000004</v>
      </c>
      <c r="E3" s="71">
        <f>SUM(E4+E16+E21)</f>
        <v>1382169164.99</v>
      </c>
      <c r="F3" s="71">
        <f>SUM(F4+F16+F21)</f>
        <v>806837704.82999992</v>
      </c>
      <c r="G3" s="71">
        <f>SUM(G4+G16+G21)</f>
        <v>806837704.82999992</v>
      </c>
      <c r="H3" s="68">
        <f>+G3-C3</f>
        <v>-325163453.45000005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628167567.20000005</v>
      </c>
      <c r="D4" s="68">
        <f>SUM(D5:D8)+D11+D14+D15</f>
        <v>319120964.85000002</v>
      </c>
      <c r="E4" s="68">
        <f>SUM(E5:E8)+E11+E14+E15</f>
        <v>947288532.04999995</v>
      </c>
      <c r="F4" s="68">
        <f>SUM(F5:F8)+F11+F14+F15</f>
        <v>783765831.28999996</v>
      </c>
      <c r="G4" s="68">
        <f>SUM(G5:G8)+G11+G14+G15</f>
        <v>783765831.28999996</v>
      </c>
      <c r="H4" s="68">
        <f t="shared" ref="H4:H21" si="0">+G4-C4</f>
        <v>155598264.08999991</v>
      </c>
      <c r="I4" s="70">
        <f>IF(H4&gt;0,H4,0)</f>
        <v>155598264.08999991</v>
      </c>
      <c r="J4" s="8"/>
    </row>
    <row r="5" spans="1:10" x14ac:dyDescent="0.2">
      <c r="A5" s="43">
        <v>10</v>
      </c>
      <c r="B5" s="32" t="s">
        <v>11</v>
      </c>
      <c r="C5" s="66">
        <v>141460473.47999999</v>
      </c>
      <c r="D5" s="66">
        <v>80002667.959999993</v>
      </c>
      <c r="E5" s="66">
        <f>C5+D5</f>
        <v>221463141.44</v>
      </c>
      <c r="F5" s="66">
        <v>200131831.28</v>
      </c>
      <c r="G5" s="66">
        <v>200131831.28</v>
      </c>
      <c r="H5" s="66">
        <f t="shared" si="0"/>
        <v>58671357.800000012</v>
      </c>
      <c r="I5" s="67">
        <f>IF(H5&gt;0,H5,0)</f>
        <v>58671357.800000012</v>
      </c>
      <c r="J5" s="8"/>
    </row>
    <row r="6" spans="1:10" x14ac:dyDescent="0.2">
      <c r="A6" s="43">
        <v>30</v>
      </c>
      <c r="B6" s="32" t="s">
        <v>13</v>
      </c>
      <c r="C6" s="66">
        <v>1079656.92</v>
      </c>
      <c r="D6" s="66">
        <v>400000</v>
      </c>
      <c r="E6" s="66">
        <f t="shared" ref="E6:E13" si="1">C6+D6</f>
        <v>1479656.92</v>
      </c>
      <c r="F6" s="66">
        <v>1100555.71</v>
      </c>
      <c r="G6" s="66">
        <v>1100555.71</v>
      </c>
      <c r="H6" s="66">
        <f t="shared" si="0"/>
        <v>20898.790000000037</v>
      </c>
      <c r="I6" s="67">
        <f t="shared" ref="I6:I21" si="2">IF(H6&gt;0,H6,0)</f>
        <v>20898.790000000037</v>
      </c>
      <c r="J6" s="8"/>
    </row>
    <row r="7" spans="1:10" x14ac:dyDescent="0.2">
      <c r="A7" s="43">
        <v>40</v>
      </c>
      <c r="B7" s="32" t="s">
        <v>14</v>
      </c>
      <c r="C7" s="66">
        <v>30690612.359999999</v>
      </c>
      <c r="D7" s="66">
        <v>3221000</v>
      </c>
      <c r="E7" s="66">
        <f t="shared" si="1"/>
        <v>33911612.359999999</v>
      </c>
      <c r="F7" s="66">
        <v>29461644.16</v>
      </c>
      <c r="G7" s="66">
        <v>29461644.16</v>
      </c>
      <c r="H7" s="66">
        <f t="shared" si="0"/>
        <v>-1228968.1999999993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16836762.359999999</v>
      </c>
      <c r="D8" s="66">
        <v>3991979.04</v>
      </c>
      <c r="E8" s="66">
        <f t="shared" si="1"/>
        <v>20828741.399999999</v>
      </c>
      <c r="F8" s="66">
        <v>15930849.609999999</v>
      </c>
      <c r="G8" s="66">
        <v>15930849.609999999</v>
      </c>
      <c r="H8" s="66">
        <f t="shared" si="0"/>
        <v>-905912.75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16836762.359999999</v>
      </c>
      <c r="D9" s="66">
        <v>3991979.04</v>
      </c>
      <c r="E9" s="66">
        <f t="shared" si="1"/>
        <v>20828741.399999999</v>
      </c>
      <c r="F9" s="66">
        <v>15930849.609999999</v>
      </c>
      <c r="G9" s="66">
        <v>15930849.609999999</v>
      </c>
      <c r="H9" s="66">
        <f t="shared" si="0"/>
        <v>-905912.75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16948536.960000001</v>
      </c>
      <c r="D11" s="66">
        <v>9876926</v>
      </c>
      <c r="E11" s="66">
        <f t="shared" si="1"/>
        <v>26825462.960000001</v>
      </c>
      <c r="F11" s="66">
        <v>20919269.23</v>
      </c>
      <c r="G11" s="66">
        <v>20919269.23</v>
      </c>
      <c r="H11" s="66">
        <f t="shared" si="0"/>
        <v>3970732.2699999996</v>
      </c>
      <c r="I11" s="67">
        <f t="shared" si="2"/>
        <v>3970732.2699999996</v>
      </c>
      <c r="J11" s="8"/>
    </row>
    <row r="12" spans="1:10" x14ac:dyDescent="0.2">
      <c r="A12" s="43">
        <v>61</v>
      </c>
      <c r="B12" s="33" t="s">
        <v>16</v>
      </c>
      <c r="C12" s="66">
        <v>16948536.960000001</v>
      </c>
      <c r="D12" s="66">
        <v>9876926</v>
      </c>
      <c r="E12" s="66">
        <f t="shared" si="1"/>
        <v>26825462.960000001</v>
      </c>
      <c r="F12" s="66">
        <v>20919269.23</v>
      </c>
      <c r="G12" s="66">
        <v>20919269.23</v>
      </c>
      <c r="H12" s="66">
        <f t="shared" si="0"/>
        <v>3970732.2699999996</v>
      </c>
      <c r="I12" s="67">
        <f t="shared" si="2"/>
        <v>3970732.2699999996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421151525.12</v>
      </c>
      <c r="D14" s="66">
        <v>221628391.84999999</v>
      </c>
      <c r="E14" s="66">
        <f>C14+D14</f>
        <v>642779916.97000003</v>
      </c>
      <c r="F14" s="66">
        <v>516221681.30000001</v>
      </c>
      <c r="G14" s="66">
        <v>516221681.30000001</v>
      </c>
      <c r="H14" s="66">
        <f t="shared" si="0"/>
        <v>95070156.180000007</v>
      </c>
      <c r="I14" s="67">
        <f t="shared" si="2"/>
        <v>95070156.180000007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503833591.07999998</v>
      </c>
      <c r="D20" s="68">
        <f>SUM(D21)</f>
        <v>-68952958.140000001</v>
      </c>
      <c r="E20" s="68">
        <f>SUM(E21)</f>
        <v>434880632.94</v>
      </c>
      <c r="F20" s="68">
        <f>SUM(F21)</f>
        <v>23071873.539999999</v>
      </c>
      <c r="G20" s="68">
        <f>SUM(G21)</f>
        <v>23071873.539999999</v>
      </c>
      <c r="H20" s="68">
        <f t="shared" si="0"/>
        <v>-480761717.53999996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503833591.07999998</v>
      </c>
      <c r="D21" s="69">
        <v>-68952958.140000001</v>
      </c>
      <c r="E21" s="69">
        <f>C21+D21</f>
        <v>434880632.94</v>
      </c>
      <c r="F21" s="69">
        <v>23071873.539999999</v>
      </c>
      <c r="G21" s="69">
        <v>23071873.539999999</v>
      </c>
      <c r="H21" s="69">
        <f t="shared" si="0"/>
        <v>-480761717.53999996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2017-03-30T22:07:26Z</cp:lastPrinted>
  <dcterms:created xsi:type="dcterms:W3CDTF">2012-12-11T20:48:19Z</dcterms:created>
  <dcterms:modified xsi:type="dcterms:W3CDTF">2017-10-26T14:54:49Z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