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42" i="3" l="1"/>
  <c r="G42" i="3"/>
  <c r="D42" i="3"/>
  <c r="F5" i="3"/>
  <c r="H16" i="3"/>
  <c r="H141" i="1"/>
  <c r="H98" i="1"/>
  <c r="C79" i="1"/>
  <c r="G79" i="1"/>
  <c r="H53" i="1"/>
  <c r="H43" i="1"/>
  <c r="H33" i="1"/>
  <c r="H23" i="1"/>
  <c r="H13" i="1"/>
  <c r="D4" i="1"/>
  <c r="G5" i="3"/>
  <c r="F4" i="1"/>
  <c r="H57" i="1"/>
  <c r="D79" i="1"/>
  <c r="D5" i="3"/>
  <c r="H36" i="3"/>
  <c r="H43" i="3"/>
  <c r="F79" i="1"/>
  <c r="C5" i="3"/>
  <c r="E4" i="4"/>
  <c r="E27" i="4" s="1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C27" i="4"/>
  <c r="E42" i="3"/>
  <c r="G11" i="4"/>
  <c r="G4" i="4" s="1"/>
  <c r="G27" i="4" l="1"/>
  <c r="C79" i="3"/>
  <c r="D79" i="3"/>
  <c r="G79" i="3"/>
  <c r="H42" i="3"/>
  <c r="H5" i="3"/>
  <c r="F79" i="3"/>
  <c r="G26" i="2"/>
  <c r="C154" i="1"/>
  <c r="G154" i="1"/>
  <c r="F154" i="1"/>
  <c r="H79" i="1"/>
  <c r="H4" i="1"/>
  <c r="D154" i="1"/>
  <c r="E154" i="1"/>
  <c r="E79" i="3"/>
  <c r="H79" i="3" l="1"/>
  <c r="H154" i="1"/>
</calcChain>
</file>

<file path=xl/sharedStrings.xml><?xml version="1.0" encoding="utf-8"?>
<sst xmlns="http://schemas.openxmlformats.org/spreadsheetml/2006/main" count="468" uniqueCount="329">
  <si>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</si>
  <si>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</si>
  <si>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</si>
  <si>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</si>
  <si>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</si>
  <si>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</si>
  <si>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</si>
  <si>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</si>
  <si>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</si>
  <si>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</si>
  <si>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</si>
  <si>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</si>
  <si>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</si>
  <si>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</si>
  <si>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</si>
  <si>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</si>
  <si>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</si>
  <si>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</si>
  <si>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</si>
  <si>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</si>
  <si>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</si>
  <si>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</si>
  <si>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</si>
  <si>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</si>
  <si>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</si>
  <si>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</si>
  <si>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</si>
  <si>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</si>
  <si>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</si>
  <si>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</si>
  <si>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</si>
  <si>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</si>
  <si>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</si>
  <si>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</si>
  <si>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</si>
  <si>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</si>
  <si>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</si>
  <si>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</si>
  <si>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</si>
  <si>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</si>
  <si>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</si>
  <si>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</si>
  <si>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</si>
  <si>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</si>
  <si>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</si>
  <si>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</si>
  <si>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</si>
  <si>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</si>
  <si>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</si>
  <si>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</si>
  <si>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</si>
  <si>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</si>
  <si>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</si>
  <si>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</si>
  <si>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</si>
  <si>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</si>
  <si>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</si>
  <si>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</si>
  <si>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</si>
  <si>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</si>
  <si>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</si>
  <si>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</si>
  <si>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</si>
  <si>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</si>
  <si>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</si>
  <si>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</si>
  <si>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</si>
  <si>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</si>
  <si>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</si>
  <si>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</si>
  <si>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</si>
  <si>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</si>
  <si>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</si>
  <si>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</si>
  <si>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</si>
  <si>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</si>
  <si>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</si>
  <si>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</si>
  <si>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</si>
  <si>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</si>
  <si>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</si>
  <si>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</si>
  <si>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</si>
  <si>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</si>
  <si>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</si>
  <si>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</si>
  <si>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</si>
  <si>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</si>
  <si>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</si>
  <si>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</si>
  <si>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</si>
  <si>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</si>
  <si>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</si>
  <si>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</si>
  <si>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</si>
  <si>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</si>
  <si>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</si>
  <si>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</si>
  <si>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</si>
  <si>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</si>
  <si>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</si>
  <si>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</si>
  <si>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</si>
  <si>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</si>
  <si>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</si>
  <si>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</si>
  <si>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</si>
  <si>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</si>
  <si>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</si>
  <si>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</si>
  <si>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</si>
  <si>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</si>
  <si>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</si>
  <si>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</si>
  <si>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</si>
  <si>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</si>
  <si>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</si>
  <si>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</si>
  <si>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</si>
  <si>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</si>
  <si>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</si>
  <si>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</si>
  <si>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</si>
  <si>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</si>
  <si>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</si>
  <si>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</si>
  <si>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</si>
  <si>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</si>
  <si>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</si>
  <si>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</si>
  <si>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</si>
  <si>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</si>
  <si>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</si>
  <si>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</si>
  <si>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</si>
  <si>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</si>
  <si>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</si>
  <si>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</si>
  <si>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</si>
  <si>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</si>
  <si>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</si>
  <si>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</si>
  <si>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</si>
  <si>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</si>
  <si>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</si>
  <si>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</si>
  <si>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</si>
  <si>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</si>
  <si>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</si>
  <si>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</si>
  <si>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</si>
  <si>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</si>
  <si>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</si>
  <si>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</si>
  <si>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</si>
  <si>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</si>
  <si>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</si>
  <si>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</si>
  <si>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</si>
  <si>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</si>
  <si>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</si>
  <si>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</si>
  <si>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</si>
  <si>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</si>
  <si>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</si>
  <si>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</si>
  <si>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</si>
  <si>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</si>
  <si>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</si>
  <si>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</si>
  <si>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</si>
  <si>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</si>
  <si>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</si>
  <si>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</si>
  <si>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</si>
  <si>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</si>
  <si>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</si>
  <si>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</si>
  <si>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</si>
  <si>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</si>
  <si>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</si>
  <si>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</si>
  <si>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</si>
  <si>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</si>
  <si>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</si>
  <si>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</si>
  <si>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</si>
  <si>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</si>
  <si>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</si>
  <si>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</si>
  <si>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</si>
  <si>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</si>
  <si>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</si>
  <si>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</si>
  <si>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</si>
  <si>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</si>
  <si>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</si>
  <si>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</si>
  <si>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</si>
  <si>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</si>
  <si>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</si>
  <si>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</si>
  <si>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</si>
  <si>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</si>
  <si>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</si>
  <si>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</si>
  <si>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</si>
  <si>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</si>
  <si>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</si>
  <si>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</si>
  <si>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</si>
  <si>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</si>
  <si>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</si>
  <si>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</si>
  <si>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</si>
  <si>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</si>
  <si>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</si>
  <si>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</si>
  <si>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</si>
  <si>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</si>
  <si>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</si>
  <si>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</si>
  <si>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</si>
  <si>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</si>
  <si>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</si>
  <si>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</si>
  <si>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</si>
  <si>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</si>
  <si>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</si>
  <si>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</si>
  <si>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</si>
  <si>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</si>
  <si>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</si>
  <si>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</si>
  <si>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</si>
  <si>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</si>
  <si>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</si>
  <si>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</si>
  <si>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</si>
  <si>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</si>
  <si>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</si>
  <si>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</si>
  <si>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</si>
  <si>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</si>
  <si>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</si>
  <si>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</si>
  <si>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</si>
  <si>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</si>
  <si>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</si>
  <si>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</si>
  <si>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</si>
  <si>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</si>
  <si>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</si>
  <si>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</si>
  <si>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</si>
  <si>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</si>
  <si>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</si>
  <si>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</si>
  <si>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</si>
  <si>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</si>
  <si>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</si>
  <si>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</si>
  <si>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</si>
  <si>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</si>
  <si>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</si>
  <si>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</si>
  <si>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</si>
  <si>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</si>
  <si>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</si>
  <si>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</si>
  <si>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</si>
  <si>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</si>
  <si>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</si>
  <si>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</si>
  <si>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</si>
  <si>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</si>
  <si>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</si>
  <si>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</si>
  <si>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</si>
  <si>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</si>
  <si>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</si>
  <si>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</si>
  <si>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</si>
  <si>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</si>
  <si>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</si>
  <si>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</si>
  <si>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</si>
  <si>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</si>
  <si>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</si>
  <si>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</si>
  <si>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</si>
  <si>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</si>
  <si>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</si>
  <si>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</si>
  <si>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</si>
  <si>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</si>
  <si>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</si>
  <si>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</si>
  <si>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</si>
  <si>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</si>
  <si>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</si>
  <si>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</si>
  <si>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</si>
  <si>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</si>
  <si>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</si>
  <si>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</si>
  <si>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</si>
  <si>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</si>
  <si>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</si>
  <si>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</si>
  <si>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</si>
  <si>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</si>
  <si>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</si>
  <si>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</si>
  <si>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</si>
  <si>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</si>
  <si>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</si>
  <si>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</si>
  <si>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</si>
  <si>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</si>
  <si>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</si>
  <si>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</si>
  <si>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</si>
  <si>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</si>
  <si>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</si>
  <si>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30 de Septiembre de 2017
PESOS</t>
  </si>
  <si>
    <t>MUNICIPIO DE SAN MIGUEL DE ALLENDE, GTO.
Estado Analítico del Ejercicio del Presupuesto de Egresos Detallado - LDF
Clasificación Administrativa
al 30 de Septiembre de 2017
PESOS</t>
  </si>
  <si>
    <t>MUNICIPIO DE SAN MIGUEL DE ALLENDE, GTO.
Estado Analítico del Ejercicio del Presupuesto de Egresos Detallado - LDF
Clasificación Funcional (Finalidad y Función)
al 30 de Septiembre de 2017
PESOS</t>
  </si>
  <si>
    <t>MUNICIPIO DE SAN MIGUEL DE ALLENDE, GTO.
Estado Analítico del Ejercicio del Presupuesto de Egresos Detallado - LDF
Clasificación de Servicios Personales por Categoría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</si>
</sst>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422327822</v>
      </c>
      <c r="D4" s="5">
        <f t="shared" ref="D4:H4" si="0">D5+D13+D23+D33+D43+D53+D57+D66+D70</f>
        <v>121191729.93000001</v>
      </c>
      <c r="E4" s="5">
        <f t="shared" si="0"/>
        <v>543519551.92999995</v>
      </c>
      <c r="F4" s="5">
        <f t="shared" si="0"/>
        <v>314617949.89000005</v>
      </c>
      <c r="G4" s="5">
        <f t="shared" si="0"/>
        <v>312986174.73000008</v>
      </c>
      <c r="H4" s="5">
        <f t="shared" si="0"/>
        <v>228901602.03999996</v>
      </c>
    </row>
    <row r="5" spans="1:8">
      <c r="A5" s="56" t="s">
        <v>9</v>
      </c>
      <c r="B5" s="57"/>
      <c r="C5" s="6">
        <f>SUM(C6:C12)</f>
        <v>127144534.99999999</v>
      </c>
      <c r="D5" s="6">
        <f t="shared" ref="D5:H5" si="1">SUM(D6:D12)</f>
        <v>-1827512.96</v>
      </c>
      <c r="E5" s="6">
        <f t="shared" si="1"/>
        <v>125317022.04000001</v>
      </c>
      <c r="F5" s="6">
        <f t="shared" si="1"/>
        <v>92994812.850000009</v>
      </c>
      <c r="G5" s="6">
        <f t="shared" si="1"/>
        <v>92994812.850000009</v>
      </c>
      <c r="H5" s="6">
        <f t="shared" si="1"/>
        <v>32322209.190000005</v>
      </c>
    </row>
    <row r="6" spans="1:8">
      <c r="A6" s="35" t="s">
        <v>147</v>
      </c>
      <c r="B6" s="36" t="s">
        <v>10</v>
      </c>
      <c r="C6" s="7">
        <v>104465609.95999999</v>
      </c>
      <c r="D6" s="7">
        <v>-1521132.19</v>
      </c>
      <c r="E6" s="7">
        <f>C6+D6</f>
        <v>102944477.77</v>
      </c>
      <c r="F6" s="7">
        <v>77012151.629999995</v>
      </c>
      <c r="G6" s="7">
        <v>77012151.629999995</v>
      </c>
      <c r="H6" s="7">
        <f>E6-F6</f>
        <v>25932326.140000001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13583820.960000001</v>
      </c>
      <c r="D8" s="7">
        <v>-192231.34</v>
      </c>
      <c r="E8" s="7">
        <f t="shared" si="2"/>
        <v>13391589.620000001</v>
      </c>
      <c r="F8" s="7">
        <v>9238549.7799999993</v>
      </c>
      <c r="G8" s="7">
        <v>9238549.7799999993</v>
      </c>
      <c r="H8" s="7">
        <f t="shared" si="3"/>
        <v>4153039.8400000017</v>
      </c>
    </row>
    <row r="9" spans="1:8">
      <c r="A9" s="35" t="s">
        <v>150</v>
      </c>
      <c r="B9" s="36" t="s">
        <v>13</v>
      </c>
      <c r="C9" s="7">
        <v>1200000</v>
      </c>
      <c r="D9" s="7">
        <v>-62000</v>
      </c>
      <c r="E9" s="7">
        <f t="shared" si="2"/>
        <v>1138000</v>
      </c>
      <c r="F9" s="7">
        <v>528938.93000000005</v>
      </c>
      <c r="G9" s="7">
        <v>528938.93000000005</v>
      </c>
      <c r="H9" s="7">
        <f t="shared" si="3"/>
        <v>609061.06999999995</v>
      </c>
    </row>
    <row r="10" spans="1:8">
      <c r="A10" s="35" t="s">
        <v>151</v>
      </c>
      <c r="B10" s="36" t="s">
        <v>14</v>
      </c>
      <c r="C10" s="7">
        <v>7895104.0800000001</v>
      </c>
      <c r="D10" s="7">
        <v>-52149.43</v>
      </c>
      <c r="E10" s="7">
        <f t="shared" si="2"/>
        <v>7842954.6500000004</v>
      </c>
      <c r="F10" s="7">
        <v>6215172.5099999998</v>
      </c>
      <c r="G10" s="7">
        <v>6215172.5099999998</v>
      </c>
      <c r="H10" s="7">
        <f t="shared" si="3"/>
        <v>1627782.1400000006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38476377.600000001</v>
      </c>
      <c r="D13" s="6">
        <f t="shared" ref="D13:G13" si="4">SUM(D14:D22)</f>
        <v>3345075.58</v>
      </c>
      <c r="E13" s="6">
        <f t="shared" si="4"/>
        <v>41821453.18</v>
      </c>
      <c r="F13" s="6">
        <f t="shared" si="4"/>
        <v>28850479.120000001</v>
      </c>
      <c r="G13" s="6">
        <f t="shared" si="4"/>
        <v>28695386.730000004</v>
      </c>
      <c r="H13" s="6">
        <f t="shared" si="3"/>
        <v>12970974.059999999</v>
      </c>
    </row>
    <row r="14" spans="1:8">
      <c r="A14" s="35" t="s">
        <v>154</v>
      </c>
      <c r="B14" s="36" t="s">
        <v>18</v>
      </c>
      <c r="C14" s="7">
        <v>3963569.52</v>
      </c>
      <c r="D14" s="7">
        <v>-37422.33</v>
      </c>
      <c r="E14" s="7">
        <f t="shared" ref="E14:E22" si="5">C14+D14</f>
        <v>3926147.19</v>
      </c>
      <c r="F14" s="7">
        <v>1916814.03</v>
      </c>
      <c r="G14" s="7">
        <v>1886439.44</v>
      </c>
      <c r="H14" s="7">
        <f t="shared" si="3"/>
        <v>2009333.16</v>
      </c>
    </row>
    <row r="15" spans="1:8">
      <c r="A15" s="35" t="s">
        <v>155</v>
      </c>
      <c r="B15" s="36" t="s">
        <v>19</v>
      </c>
      <c r="C15" s="7">
        <v>1484717.64</v>
      </c>
      <c r="D15" s="7">
        <v>404795.6</v>
      </c>
      <c r="E15" s="7">
        <f t="shared" si="5"/>
        <v>1889513.2399999998</v>
      </c>
      <c r="F15" s="7">
        <v>1140099.82</v>
      </c>
      <c r="G15" s="7">
        <v>1137074.82</v>
      </c>
      <c r="H15" s="7">
        <f t="shared" si="3"/>
        <v>749413.41999999969</v>
      </c>
    </row>
    <row r="16" spans="1:8">
      <c r="A16" s="35" t="s">
        <v>156</v>
      </c>
      <c r="B16" s="36" t="s">
        <v>20</v>
      </c>
      <c r="C16" s="7">
        <v>61500</v>
      </c>
      <c r="D16" s="7">
        <v>-33050</v>
      </c>
      <c r="E16" s="7">
        <f t="shared" si="5"/>
        <v>28450</v>
      </c>
      <c r="F16" s="7">
        <v>13990.1</v>
      </c>
      <c r="G16" s="7">
        <v>13990.1</v>
      </c>
      <c r="H16" s="7">
        <f t="shared" si="3"/>
        <v>14459.9</v>
      </c>
    </row>
    <row r="17" spans="1:8">
      <c r="A17" s="35" t="s">
        <v>157</v>
      </c>
      <c r="B17" s="36" t="s">
        <v>21</v>
      </c>
      <c r="C17" s="7">
        <v>6800422.9199999999</v>
      </c>
      <c r="D17" s="7">
        <v>-679844.52</v>
      </c>
      <c r="E17" s="7">
        <f t="shared" si="5"/>
        <v>6120578.4000000004</v>
      </c>
      <c r="F17" s="7">
        <v>3019020.5</v>
      </c>
      <c r="G17" s="7">
        <v>2936369.3</v>
      </c>
      <c r="H17" s="7">
        <f t="shared" si="3"/>
        <v>3101557.9000000004</v>
      </c>
    </row>
    <row r="18" spans="1:8">
      <c r="A18" s="35" t="s">
        <v>158</v>
      </c>
      <c r="B18" s="36" t="s">
        <v>22</v>
      </c>
      <c r="C18" s="7">
        <v>4255000.08</v>
      </c>
      <c r="D18" s="7">
        <v>1637600.96</v>
      </c>
      <c r="E18" s="7">
        <f t="shared" si="5"/>
        <v>5892601.04</v>
      </c>
      <c r="F18" s="7">
        <v>5153547.96</v>
      </c>
      <c r="G18" s="7">
        <v>5153547.96</v>
      </c>
      <c r="H18" s="7">
        <f t="shared" si="3"/>
        <v>739053.08000000007</v>
      </c>
    </row>
    <row r="19" spans="1:8">
      <c r="A19" s="35" t="s">
        <v>159</v>
      </c>
      <c r="B19" s="36" t="s">
        <v>23</v>
      </c>
      <c r="C19" s="7">
        <v>18088456.800000001</v>
      </c>
      <c r="D19" s="7">
        <v>1996682.92</v>
      </c>
      <c r="E19" s="7">
        <f t="shared" si="5"/>
        <v>20085139.719999999</v>
      </c>
      <c r="F19" s="7">
        <v>15212773.33</v>
      </c>
      <c r="G19" s="7">
        <v>15195888.01</v>
      </c>
      <c r="H19" s="7">
        <f t="shared" si="3"/>
        <v>4872366.3899999987</v>
      </c>
    </row>
    <row r="20" spans="1:8">
      <c r="A20" s="35" t="s">
        <v>160</v>
      </c>
      <c r="B20" s="36" t="s">
        <v>24</v>
      </c>
      <c r="C20" s="7">
        <v>1962591.84</v>
      </c>
      <c r="D20" s="7">
        <v>859439.89</v>
      </c>
      <c r="E20" s="7">
        <f t="shared" si="5"/>
        <v>2822031.73</v>
      </c>
      <c r="F20" s="7">
        <v>1999094.63</v>
      </c>
      <c r="G20" s="7">
        <v>1976938.35</v>
      </c>
      <c r="H20" s="7">
        <f t="shared" si="3"/>
        <v>822937.10000000009</v>
      </c>
    </row>
    <row r="21" spans="1:8">
      <c r="A21" s="35" t="s">
        <v>161</v>
      </c>
      <c r="B21" s="36" t="s">
        <v>25</v>
      </c>
      <c r="C21" s="7">
        <v>635000.04</v>
      </c>
      <c r="D21" s="7">
        <v>-598000</v>
      </c>
      <c r="E21" s="7">
        <f t="shared" si="5"/>
        <v>37000.040000000037</v>
      </c>
      <c r="F21" s="7">
        <v>16240</v>
      </c>
      <c r="G21" s="7">
        <v>16240</v>
      </c>
      <c r="H21" s="7">
        <f t="shared" si="3"/>
        <v>20760.040000000037</v>
      </c>
    </row>
    <row r="22" spans="1:8">
      <c r="A22" s="35" t="s">
        <v>162</v>
      </c>
      <c r="B22" s="36" t="s">
        <v>26</v>
      </c>
      <c r="C22" s="7">
        <v>1225118.76</v>
      </c>
      <c r="D22" s="7">
        <v>-205126.94</v>
      </c>
      <c r="E22" s="7">
        <f t="shared" si="5"/>
        <v>1019991.8200000001</v>
      </c>
      <c r="F22" s="7">
        <v>378898.75</v>
      </c>
      <c r="G22" s="7">
        <v>378898.75</v>
      </c>
      <c r="H22" s="7">
        <f t="shared" si="3"/>
        <v>641093.07000000007</v>
      </c>
    </row>
    <row r="23" spans="1:8">
      <c r="A23" s="56" t="s">
        <v>27</v>
      </c>
      <c r="B23" s="57"/>
      <c r="C23" s="6">
        <f>SUM(C24:C32)</f>
        <v>131266142.16</v>
      </c>
      <c r="D23" s="6">
        <f t="shared" ref="D23:G23" si="6">SUM(D24:D32)</f>
        <v>34860960.869999997</v>
      </c>
      <c r="E23" s="6">
        <f t="shared" si="6"/>
        <v>166127103.02999997</v>
      </c>
      <c r="F23" s="6">
        <f t="shared" si="6"/>
        <v>112927837.20999999</v>
      </c>
      <c r="G23" s="6">
        <f t="shared" si="6"/>
        <v>111872636.22</v>
      </c>
      <c r="H23" s="6">
        <f t="shared" si="3"/>
        <v>53199265.819999978</v>
      </c>
    </row>
    <row r="24" spans="1:8">
      <c r="A24" s="35" t="s">
        <v>163</v>
      </c>
      <c r="B24" s="36" t="s">
        <v>28</v>
      </c>
      <c r="C24" s="7">
        <v>27473988.239999998</v>
      </c>
      <c r="D24" s="7">
        <v>2538005.44</v>
      </c>
      <c r="E24" s="7">
        <f t="shared" ref="E24:E32" si="7">C24+D24</f>
        <v>30011993.68</v>
      </c>
      <c r="F24" s="7">
        <v>22824094.399999999</v>
      </c>
      <c r="G24" s="7">
        <v>22824094.399999999</v>
      </c>
      <c r="H24" s="7">
        <f t="shared" si="3"/>
        <v>7187899.2800000012</v>
      </c>
    </row>
    <row r="25" spans="1:8">
      <c r="A25" s="35" t="s">
        <v>164</v>
      </c>
      <c r="B25" s="36" t="s">
        <v>29</v>
      </c>
      <c r="C25" s="7">
        <v>8333524.0800000001</v>
      </c>
      <c r="D25" s="7">
        <v>-45526.32</v>
      </c>
      <c r="E25" s="7">
        <f t="shared" si="7"/>
        <v>8287997.7599999998</v>
      </c>
      <c r="F25" s="7">
        <v>5757051.9199999999</v>
      </c>
      <c r="G25" s="7">
        <v>5275233.3499999996</v>
      </c>
      <c r="H25" s="7">
        <f t="shared" si="3"/>
        <v>2530945.84</v>
      </c>
    </row>
    <row r="26" spans="1:8">
      <c r="A26" s="35" t="s">
        <v>165</v>
      </c>
      <c r="B26" s="36" t="s">
        <v>30</v>
      </c>
      <c r="C26" s="7">
        <v>47525448.960000001</v>
      </c>
      <c r="D26" s="7">
        <v>24503742.079999998</v>
      </c>
      <c r="E26" s="7">
        <f t="shared" si="7"/>
        <v>72029191.039999992</v>
      </c>
      <c r="F26" s="7">
        <v>49138168.409999996</v>
      </c>
      <c r="G26" s="7">
        <v>48939665.850000001</v>
      </c>
      <c r="H26" s="7">
        <f t="shared" si="3"/>
        <v>22891022.629999995</v>
      </c>
    </row>
    <row r="27" spans="1:8">
      <c r="A27" s="35" t="s">
        <v>166</v>
      </c>
      <c r="B27" s="36" t="s">
        <v>31</v>
      </c>
      <c r="C27" s="7">
        <v>1966263.96</v>
      </c>
      <c r="D27" s="7">
        <v>822650.62</v>
      </c>
      <c r="E27" s="7">
        <f t="shared" si="7"/>
        <v>2788914.58</v>
      </c>
      <c r="F27" s="7">
        <v>2482719.94</v>
      </c>
      <c r="G27" s="7">
        <v>2482719.94</v>
      </c>
      <c r="H27" s="7">
        <f t="shared" si="3"/>
        <v>306194.64000000013</v>
      </c>
    </row>
    <row r="28" spans="1:8">
      <c r="A28" s="35" t="s">
        <v>167</v>
      </c>
      <c r="B28" s="36" t="s">
        <v>32</v>
      </c>
      <c r="C28" s="7">
        <v>17704733.52</v>
      </c>
      <c r="D28" s="7">
        <v>1218086.98</v>
      </c>
      <c r="E28" s="7">
        <f t="shared" si="7"/>
        <v>18922820.5</v>
      </c>
      <c r="F28" s="7">
        <v>10282068.529999999</v>
      </c>
      <c r="G28" s="7">
        <v>10082015.460000001</v>
      </c>
      <c r="H28" s="7">
        <f t="shared" si="3"/>
        <v>8640751.9700000007</v>
      </c>
    </row>
    <row r="29" spans="1:8">
      <c r="A29" s="35" t="s">
        <v>168</v>
      </c>
      <c r="B29" s="36" t="s">
        <v>33</v>
      </c>
      <c r="C29" s="7">
        <v>4884665.76</v>
      </c>
      <c r="D29" s="7">
        <v>-94340.2</v>
      </c>
      <c r="E29" s="7">
        <f t="shared" si="7"/>
        <v>4790325.5599999996</v>
      </c>
      <c r="F29" s="7">
        <v>2851004.09</v>
      </c>
      <c r="G29" s="7">
        <v>2742677.49</v>
      </c>
      <c r="H29" s="7">
        <f t="shared" si="3"/>
        <v>1939321.4699999997</v>
      </c>
    </row>
    <row r="30" spans="1:8">
      <c r="A30" s="35" t="s">
        <v>169</v>
      </c>
      <c r="B30" s="36" t="s">
        <v>34</v>
      </c>
      <c r="C30" s="7">
        <v>2476119.12</v>
      </c>
      <c r="D30" s="7">
        <v>118632.81</v>
      </c>
      <c r="E30" s="7">
        <f t="shared" si="7"/>
        <v>2594751.9300000002</v>
      </c>
      <c r="F30" s="7">
        <v>940001.53</v>
      </c>
      <c r="G30" s="7">
        <v>940001.53</v>
      </c>
      <c r="H30" s="7">
        <f t="shared" si="3"/>
        <v>1654750.4000000001</v>
      </c>
    </row>
    <row r="31" spans="1:8">
      <c r="A31" s="35" t="s">
        <v>170</v>
      </c>
      <c r="B31" s="36" t="s">
        <v>35</v>
      </c>
      <c r="C31" s="7">
        <v>17236433.16</v>
      </c>
      <c r="D31" s="7">
        <v>4826857.46</v>
      </c>
      <c r="E31" s="7">
        <f t="shared" si="7"/>
        <v>22063290.620000001</v>
      </c>
      <c r="F31" s="7">
        <v>14335385.25</v>
      </c>
      <c r="G31" s="7">
        <v>14268885.060000001</v>
      </c>
      <c r="H31" s="7">
        <f t="shared" si="3"/>
        <v>7727905.370000001</v>
      </c>
    </row>
    <row r="32" spans="1:8">
      <c r="A32" s="35" t="s">
        <v>171</v>
      </c>
      <c r="B32" s="36" t="s">
        <v>36</v>
      </c>
      <c r="C32" s="7">
        <v>3664965.36</v>
      </c>
      <c r="D32" s="7">
        <v>972852</v>
      </c>
      <c r="E32" s="7">
        <f t="shared" si="7"/>
        <v>4637817.3599999994</v>
      </c>
      <c r="F32" s="7">
        <v>4317343.1399999997</v>
      </c>
      <c r="G32" s="7">
        <v>4317343.1399999997</v>
      </c>
      <c r="H32" s="7">
        <f t="shared" si="3"/>
        <v>320474.21999999974</v>
      </c>
    </row>
    <row r="33" spans="1:8">
      <c r="A33" s="56" t="s">
        <v>37</v>
      </c>
      <c r="B33" s="57"/>
      <c r="C33" s="6">
        <f>SUM(C34:C42)</f>
        <v>67356773.399999991</v>
      </c>
      <c r="D33" s="6">
        <f t="shared" ref="D33:G33" si="8">SUM(D34:D42)</f>
        <v>12355222.189999999</v>
      </c>
      <c r="E33" s="6">
        <f t="shared" si="8"/>
        <v>79711995.589999989</v>
      </c>
      <c r="F33" s="6">
        <f t="shared" si="8"/>
        <v>58642911.189999998</v>
      </c>
      <c r="G33" s="6">
        <f t="shared" si="8"/>
        <v>58263052.400000006</v>
      </c>
      <c r="H33" s="6">
        <f t="shared" si="3"/>
        <v>21069084.399999991</v>
      </c>
    </row>
    <row r="34" spans="1:8">
      <c r="A34" s="35" t="s">
        <v>172</v>
      </c>
      <c r="B34" s="36" t="s">
        <v>38</v>
      </c>
      <c r="C34" s="7">
        <v>43278745.439999998</v>
      </c>
      <c r="D34" s="7">
        <v>580000</v>
      </c>
      <c r="E34" s="7">
        <f t="shared" ref="E34:E42" si="9">C34+D34</f>
        <v>43858745.439999998</v>
      </c>
      <c r="F34" s="7">
        <v>32980454.050000001</v>
      </c>
      <c r="G34" s="7">
        <v>32980454.050000001</v>
      </c>
      <c r="H34" s="7">
        <f t="shared" si="3"/>
        <v>10878291.389999997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0</v>
      </c>
      <c r="D36" s="7">
        <v>2186757.7999999998</v>
      </c>
      <c r="E36" s="7">
        <f t="shared" si="9"/>
        <v>2186757.7999999998</v>
      </c>
      <c r="F36" s="7">
        <v>2186757.7999999998</v>
      </c>
      <c r="G36" s="7">
        <v>2186757.7999999998</v>
      </c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20060080.800000001</v>
      </c>
      <c r="D37" s="7">
        <v>8092244.4199999999</v>
      </c>
      <c r="E37" s="7">
        <f t="shared" si="9"/>
        <v>28152325.219999999</v>
      </c>
      <c r="F37" s="7">
        <v>19529173.5</v>
      </c>
      <c r="G37" s="7">
        <v>19149314.710000001</v>
      </c>
      <c r="H37" s="7">
        <f t="shared" si="3"/>
        <v>8623151.7199999988</v>
      </c>
    </row>
    <row r="38" spans="1:8">
      <c r="A38" s="35" t="s">
        <v>176</v>
      </c>
      <c r="B38" s="36" t="s">
        <v>42</v>
      </c>
      <c r="C38" s="7">
        <v>4017947.16</v>
      </c>
      <c r="D38" s="7">
        <v>1496219.97</v>
      </c>
      <c r="E38" s="7">
        <f t="shared" si="9"/>
        <v>5514167.1299999999</v>
      </c>
      <c r="F38" s="7">
        <v>3946525.84</v>
      </c>
      <c r="G38" s="7">
        <v>3946525.84</v>
      </c>
      <c r="H38" s="7">
        <f t="shared" si="3"/>
        <v>1567641.29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12139155.119999999</v>
      </c>
      <c r="D43" s="6">
        <f t="shared" ref="D43:G43" si="10">SUM(D44:D52)</f>
        <v>6258675.7300000004</v>
      </c>
      <c r="E43" s="6">
        <f t="shared" si="10"/>
        <v>18397830.850000001</v>
      </c>
      <c r="F43" s="6">
        <f t="shared" si="10"/>
        <v>7350651.25</v>
      </c>
      <c r="G43" s="6">
        <f t="shared" si="10"/>
        <v>7309028.2599999998</v>
      </c>
      <c r="H43" s="6">
        <f t="shared" si="3"/>
        <v>11047179.600000001</v>
      </c>
    </row>
    <row r="44" spans="1:8">
      <c r="A44" s="35" t="s">
        <v>179</v>
      </c>
      <c r="B44" s="36" t="s">
        <v>48</v>
      </c>
      <c r="C44" s="7">
        <v>2249381.04</v>
      </c>
      <c r="D44" s="7">
        <v>1437640.91</v>
      </c>
      <c r="E44" s="7">
        <f t="shared" ref="E44:E52" si="11">C44+D44</f>
        <v>3687021.95</v>
      </c>
      <c r="F44" s="7">
        <v>1746232.22</v>
      </c>
      <c r="G44" s="7">
        <v>1704609.23</v>
      </c>
      <c r="H44" s="7">
        <f t="shared" si="3"/>
        <v>1940789.7300000002</v>
      </c>
    </row>
    <row r="45" spans="1:8">
      <c r="A45" s="35" t="s">
        <v>180</v>
      </c>
      <c r="B45" s="36" t="s">
        <v>49</v>
      </c>
      <c r="C45" s="7">
        <v>235965.84</v>
      </c>
      <c r="D45" s="7">
        <v>15210.2</v>
      </c>
      <c r="E45" s="7">
        <f t="shared" si="11"/>
        <v>251176.04</v>
      </c>
      <c r="F45" s="7">
        <v>77340.679999999993</v>
      </c>
      <c r="G45" s="7">
        <v>77340.679999999993</v>
      </c>
      <c r="H45" s="7">
        <f t="shared" si="3"/>
        <v>173835.36000000002</v>
      </c>
    </row>
    <row r="46" spans="1:8">
      <c r="A46" s="35" t="s">
        <v>181</v>
      </c>
      <c r="B46" s="36" t="s">
        <v>50</v>
      </c>
      <c r="C46" s="7">
        <v>295359.96000000002</v>
      </c>
      <c r="D46" s="7">
        <v>-278669.96000000002</v>
      </c>
      <c r="E46" s="7">
        <f t="shared" si="11"/>
        <v>16690</v>
      </c>
      <c r="F46" s="7">
        <v>4326.8</v>
      </c>
      <c r="G46" s="7">
        <v>4326.8</v>
      </c>
      <c r="H46" s="7">
        <f t="shared" si="3"/>
        <v>12363.2</v>
      </c>
    </row>
    <row r="47" spans="1:8">
      <c r="A47" s="35" t="s">
        <v>182</v>
      </c>
      <c r="B47" s="36" t="s">
        <v>51</v>
      </c>
      <c r="C47" s="7">
        <v>7665999.8399999999</v>
      </c>
      <c r="D47" s="7">
        <v>2204797.46</v>
      </c>
      <c r="E47" s="7">
        <f t="shared" si="11"/>
        <v>9870797.3000000007</v>
      </c>
      <c r="F47" s="7">
        <v>4955380.0199999996</v>
      </c>
      <c r="G47" s="7">
        <v>4955380.0199999996</v>
      </c>
      <c r="H47" s="7">
        <f t="shared" si="3"/>
        <v>4915417.2800000012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1311083.04</v>
      </c>
      <c r="D49" s="7">
        <v>2396197.12</v>
      </c>
      <c r="E49" s="7">
        <f t="shared" si="11"/>
        <v>3707280.16</v>
      </c>
      <c r="F49" s="7">
        <v>481371.53</v>
      </c>
      <c r="G49" s="7">
        <v>481371.53</v>
      </c>
      <c r="H49" s="7">
        <f t="shared" si="3"/>
        <v>3225908.63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381365.4</v>
      </c>
      <c r="D52" s="7">
        <v>483500</v>
      </c>
      <c r="E52" s="7">
        <f t="shared" si="11"/>
        <v>864865.4</v>
      </c>
      <c r="F52" s="7">
        <v>86000</v>
      </c>
      <c r="G52" s="7">
        <v>86000</v>
      </c>
      <c r="H52" s="7">
        <f t="shared" si="3"/>
        <v>778865.4</v>
      </c>
    </row>
    <row r="53" spans="1:8">
      <c r="A53" s="56" t="s">
        <v>57</v>
      </c>
      <c r="B53" s="57"/>
      <c r="C53" s="6">
        <f>SUM(C54:C56)</f>
        <v>17345630.16</v>
      </c>
      <c r="D53" s="6">
        <f t="shared" ref="D53:G53" si="12">SUM(D54:D56)</f>
        <v>-3875436.5799999996</v>
      </c>
      <c r="E53" s="6">
        <f t="shared" si="12"/>
        <v>13470193.58</v>
      </c>
      <c r="F53" s="6">
        <f t="shared" si="12"/>
        <v>2589196.7400000002</v>
      </c>
      <c r="G53" s="6">
        <f t="shared" si="12"/>
        <v>2589196.7400000002</v>
      </c>
      <c r="H53" s="6">
        <f t="shared" si="3"/>
        <v>10880996.84</v>
      </c>
    </row>
    <row r="54" spans="1:8">
      <c r="A54" s="35" t="s">
        <v>188</v>
      </c>
      <c r="B54" s="36" t="s">
        <v>58</v>
      </c>
      <c r="C54" s="7">
        <v>14478174.24</v>
      </c>
      <c r="D54" s="7">
        <v>-6977429.2599999998</v>
      </c>
      <c r="E54" s="7">
        <f t="shared" ref="E54:E56" si="13">C54+D54</f>
        <v>7500744.9800000004</v>
      </c>
      <c r="F54" s="7">
        <v>902038.99</v>
      </c>
      <c r="G54" s="7">
        <v>902038.99</v>
      </c>
      <c r="H54" s="7">
        <f t="shared" si="3"/>
        <v>6598705.9900000002</v>
      </c>
    </row>
    <row r="55" spans="1:8">
      <c r="A55" s="35" t="s">
        <v>189</v>
      </c>
      <c r="B55" s="36" t="s">
        <v>59</v>
      </c>
      <c r="C55" s="7">
        <v>2867455.92</v>
      </c>
      <c r="D55" s="7">
        <v>3101992.68</v>
      </c>
      <c r="E55" s="7">
        <f t="shared" si="13"/>
        <v>5969448.5999999996</v>
      </c>
      <c r="F55" s="7">
        <v>1687157.75</v>
      </c>
      <c r="G55" s="7">
        <v>1687157.75</v>
      </c>
      <c r="H55" s="7">
        <f t="shared" si="3"/>
        <v>4282290.8499999996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2491710.36</v>
      </c>
      <c r="D57" s="6">
        <f t="shared" ref="D57:G57" si="14">SUM(D58:D65)</f>
        <v>76929088.900000006</v>
      </c>
      <c r="E57" s="6">
        <f t="shared" si="14"/>
        <v>79420799.260000005</v>
      </c>
      <c r="F57" s="6">
        <f t="shared" si="14"/>
        <v>0</v>
      </c>
      <c r="G57" s="6">
        <f t="shared" si="14"/>
        <v>0</v>
      </c>
      <c r="H57" s="6">
        <f t="shared" si="3"/>
        <v>79420799.260000005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2491710.36</v>
      </c>
      <c r="D65" s="7">
        <v>76929088.900000006</v>
      </c>
      <c r="E65" s="7">
        <f t="shared" si="15"/>
        <v>79420799.260000005</v>
      </c>
      <c r="F65" s="7">
        <v>0</v>
      </c>
      <c r="G65" s="7">
        <v>0</v>
      </c>
      <c r="H65" s="7">
        <f t="shared" si="3"/>
        <v>79420799.260000005</v>
      </c>
    </row>
    <row r="66" spans="1:8">
      <c r="A66" s="56" t="s">
        <v>70</v>
      </c>
      <c r="B66" s="57"/>
      <c r="C66" s="6">
        <f>SUM(C67:C69)</f>
        <v>15856498.199999999</v>
      </c>
      <c r="D66" s="6">
        <f t="shared" ref="D66:G66" si="16">SUM(D67:D69)</f>
        <v>-6944343.7999999998</v>
      </c>
      <c r="E66" s="6">
        <f t="shared" si="16"/>
        <v>8912154.3999999985</v>
      </c>
      <c r="F66" s="6">
        <f t="shared" si="16"/>
        <v>3488485.06</v>
      </c>
      <c r="G66" s="6">
        <f t="shared" si="16"/>
        <v>3488485.06</v>
      </c>
      <c r="H66" s="6">
        <f t="shared" si="3"/>
        <v>5423669.339999998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15856498.199999999</v>
      </c>
      <c r="D69" s="7">
        <v>-6944343.7999999998</v>
      </c>
      <c r="E69" s="7">
        <f t="shared" si="17"/>
        <v>8912154.3999999985</v>
      </c>
      <c r="F69" s="7">
        <v>3488485.06</v>
      </c>
      <c r="G69" s="7">
        <v>3488485.06</v>
      </c>
      <c r="H69" s="7">
        <f t="shared" si="3"/>
        <v>5423669.339999998</v>
      </c>
    </row>
    <row r="70" spans="1:8">
      <c r="A70" s="56" t="s">
        <v>74</v>
      </c>
      <c r="B70" s="57"/>
      <c r="C70" s="6">
        <f>SUM(C71:C77)</f>
        <v>10251000</v>
      </c>
      <c r="D70" s="6">
        <f t="shared" ref="D70:G70" si="18">SUM(D71:D77)</f>
        <v>90000</v>
      </c>
      <c r="E70" s="6">
        <f t="shared" si="18"/>
        <v>10341000</v>
      </c>
      <c r="F70" s="6">
        <f t="shared" si="18"/>
        <v>7773576.4699999997</v>
      </c>
      <c r="G70" s="6">
        <f t="shared" si="18"/>
        <v>7773576.4699999997</v>
      </c>
      <c r="H70" s="6">
        <f t="shared" si="3"/>
        <v>2567423.5300000003</v>
      </c>
    </row>
    <row r="71" spans="1:8">
      <c r="A71" s="35" t="s">
        <v>200</v>
      </c>
      <c r="B71" s="36" t="s">
        <v>75</v>
      </c>
      <c r="C71" s="7">
        <v>9999999.9600000009</v>
      </c>
      <c r="D71" s="7">
        <v>0</v>
      </c>
      <c r="E71" s="7">
        <f t="shared" ref="E71:E77" si="19">C71+D71</f>
        <v>9999999.9600000009</v>
      </c>
      <c r="F71" s="7">
        <v>7499999.9699999997</v>
      </c>
      <c r="G71" s="7">
        <v>7499999.9699999997</v>
      </c>
      <c r="H71" s="7">
        <f t="shared" ref="H71:H77" si="20">E71-F71</f>
        <v>2499999.9900000012</v>
      </c>
    </row>
    <row r="72" spans="1:8">
      <c r="A72" s="35" t="s">
        <v>201</v>
      </c>
      <c r="B72" s="36" t="s">
        <v>76</v>
      </c>
      <c r="C72" s="7">
        <v>251000.04</v>
      </c>
      <c r="D72" s="7">
        <v>90000</v>
      </c>
      <c r="E72" s="7">
        <f t="shared" si="19"/>
        <v>341000.04000000004</v>
      </c>
      <c r="F72" s="7">
        <v>273576.5</v>
      </c>
      <c r="G72" s="7">
        <v>273576.5</v>
      </c>
      <c r="H72" s="7">
        <f t="shared" si="20"/>
        <v>67423.540000000037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709673336.27999997</v>
      </c>
      <c r="D79" s="8">
        <f t="shared" ref="D79:H79" si="21">D80+D88+D98+D108+D118+D128+D132+D141+D145</f>
        <v>128976276.78</v>
      </c>
      <c r="E79" s="8">
        <f t="shared" si="21"/>
        <v>838649613.05999994</v>
      </c>
      <c r="F79" s="8">
        <f t="shared" si="21"/>
        <v>185941052.91</v>
      </c>
      <c r="G79" s="8">
        <f t="shared" si="21"/>
        <v>185941052.91</v>
      </c>
      <c r="H79" s="8">
        <f t="shared" si="21"/>
        <v>652708560.1500001</v>
      </c>
    </row>
    <row r="80" spans="1:8">
      <c r="A80" s="52" t="s">
        <v>9</v>
      </c>
      <c r="B80" s="53"/>
      <c r="C80" s="8">
        <f>SUM(C81:C87)</f>
        <v>68715784.920000002</v>
      </c>
      <c r="D80" s="8">
        <f t="shared" ref="D80:H80" si="22">SUM(D81:D87)</f>
        <v>-7749599.3399999999</v>
      </c>
      <c r="E80" s="8">
        <f t="shared" si="22"/>
        <v>60966185.579999998</v>
      </c>
      <c r="F80" s="8">
        <f t="shared" si="22"/>
        <v>42332736.990000002</v>
      </c>
      <c r="G80" s="8">
        <f t="shared" si="22"/>
        <v>42332736.990000002</v>
      </c>
      <c r="H80" s="8">
        <f t="shared" si="22"/>
        <v>18633448.590000004</v>
      </c>
    </row>
    <row r="81" spans="1:8">
      <c r="A81" s="35" t="s">
        <v>207</v>
      </c>
      <c r="B81" s="40" t="s">
        <v>10</v>
      </c>
      <c r="C81" s="9">
        <v>54594314.640000001</v>
      </c>
      <c r="D81" s="9">
        <v>-6640248.0499999998</v>
      </c>
      <c r="E81" s="7">
        <f t="shared" ref="E81:E87" si="23">C81+D81</f>
        <v>47954066.590000004</v>
      </c>
      <c r="F81" s="9">
        <v>34442564.07</v>
      </c>
      <c r="G81" s="9">
        <v>34442564.07</v>
      </c>
      <c r="H81" s="9">
        <f t="shared" ref="H81:H144" si="24">E81-F81</f>
        <v>13511502.520000003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7024527.5999999996</v>
      </c>
      <c r="D83" s="9">
        <v>-749344.59</v>
      </c>
      <c r="E83" s="7">
        <f t="shared" si="23"/>
        <v>6275183.0099999998</v>
      </c>
      <c r="F83" s="9">
        <v>4199833.5599999996</v>
      </c>
      <c r="G83" s="9">
        <v>4199833.5599999996</v>
      </c>
      <c r="H83" s="9">
        <f t="shared" si="24"/>
        <v>2075349.4500000002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7096942.6799999997</v>
      </c>
      <c r="D85" s="9">
        <v>-360006.7</v>
      </c>
      <c r="E85" s="7">
        <f t="shared" si="23"/>
        <v>6736935.9799999995</v>
      </c>
      <c r="F85" s="9">
        <v>3690339.36</v>
      </c>
      <c r="G85" s="9">
        <v>3690339.36</v>
      </c>
      <c r="H85" s="9">
        <f t="shared" si="24"/>
        <v>3046596.6199999996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7782389.1600000001</v>
      </c>
      <c r="D88" s="8">
        <f t="shared" ref="D88:G88" si="25">SUM(D89:D97)</f>
        <v>967718.89999999991</v>
      </c>
      <c r="E88" s="8">
        <f t="shared" si="25"/>
        <v>8750108.0600000005</v>
      </c>
      <c r="F88" s="8">
        <f t="shared" si="25"/>
        <v>5239869.68</v>
      </c>
      <c r="G88" s="8">
        <f t="shared" si="25"/>
        <v>5239869.68</v>
      </c>
      <c r="H88" s="8">
        <f t="shared" si="24"/>
        <v>3510238.3800000008</v>
      </c>
    </row>
    <row r="89" spans="1:8">
      <c r="A89" s="35" t="s">
        <v>214</v>
      </c>
      <c r="B89" s="40" t="s">
        <v>18</v>
      </c>
      <c r="C89" s="9">
        <v>119380.8</v>
      </c>
      <c r="D89" s="9">
        <v>-93730.8</v>
      </c>
      <c r="E89" s="7">
        <f t="shared" ref="E89:E97" si="26">C89+D89</f>
        <v>25650</v>
      </c>
      <c r="F89" s="9">
        <v>0</v>
      </c>
      <c r="G89" s="9">
        <v>0</v>
      </c>
      <c r="H89" s="9">
        <f t="shared" si="24"/>
        <v>25650</v>
      </c>
    </row>
    <row r="90" spans="1:8">
      <c r="A90" s="35" t="s">
        <v>215</v>
      </c>
      <c r="B90" s="40" t="s">
        <v>19</v>
      </c>
      <c r="C90" s="9">
        <v>166026.6</v>
      </c>
      <c r="D90" s="9">
        <v>47769.3</v>
      </c>
      <c r="E90" s="7">
        <f t="shared" si="26"/>
        <v>213795.90000000002</v>
      </c>
      <c r="F90" s="9">
        <v>67860</v>
      </c>
      <c r="G90" s="9">
        <v>67860</v>
      </c>
      <c r="H90" s="9">
        <f t="shared" si="24"/>
        <v>145935.90000000002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387149.4</v>
      </c>
      <c r="D92" s="9">
        <v>-184943.49</v>
      </c>
      <c r="E92" s="7">
        <f t="shared" si="26"/>
        <v>202205.91000000003</v>
      </c>
      <c r="F92" s="9">
        <v>90101.440000000002</v>
      </c>
      <c r="G92" s="9">
        <v>90101.440000000002</v>
      </c>
      <c r="H92" s="9">
        <f t="shared" si="24"/>
        <v>112104.47000000003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5937462.1200000001</v>
      </c>
      <c r="D94" s="9">
        <v>-436262.3</v>
      </c>
      <c r="E94" s="7">
        <f t="shared" si="26"/>
        <v>5501199.8200000003</v>
      </c>
      <c r="F94" s="9">
        <v>3366417.51</v>
      </c>
      <c r="G94" s="9">
        <v>3366417.51</v>
      </c>
      <c r="H94" s="9">
        <f t="shared" si="24"/>
        <v>2134782.3100000005</v>
      </c>
    </row>
    <row r="95" spans="1:8">
      <c r="A95" s="35" t="s">
        <v>220</v>
      </c>
      <c r="B95" s="40" t="s">
        <v>24</v>
      </c>
      <c r="C95" s="9">
        <v>1172370.24</v>
      </c>
      <c r="D95" s="9">
        <v>621536.18999999994</v>
      </c>
      <c r="E95" s="7">
        <f t="shared" si="26"/>
        <v>1793906.43</v>
      </c>
      <c r="F95" s="9">
        <v>1547545.47</v>
      </c>
      <c r="G95" s="9">
        <v>1547545.47</v>
      </c>
      <c r="H95" s="9">
        <f t="shared" si="24"/>
        <v>246360.95999999996</v>
      </c>
    </row>
    <row r="96" spans="1:8">
      <c r="A96" s="35" t="s">
        <v>221</v>
      </c>
      <c r="B96" s="40" t="s">
        <v>25</v>
      </c>
      <c r="C96" s="9">
        <v>0</v>
      </c>
      <c r="D96" s="9">
        <v>1013000</v>
      </c>
      <c r="E96" s="7">
        <f t="shared" si="26"/>
        <v>1013000</v>
      </c>
      <c r="F96" s="9">
        <v>167945.26</v>
      </c>
      <c r="G96" s="9">
        <v>167945.26</v>
      </c>
      <c r="H96" s="9">
        <f t="shared" si="24"/>
        <v>845054.74</v>
      </c>
    </row>
    <row r="97" spans="1:8">
      <c r="A97" s="35" t="s">
        <v>222</v>
      </c>
      <c r="B97" s="40" t="s">
        <v>26</v>
      </c>
      <c r="C97" s="9">
        <v>0</v>
      </c>
      <c r="D97" s="9">
        <v>350</v>
      </c>
      <c r="E97" s="7">
        <f t="shared" si="26"/>
        <v>350</v>
      </c>
      <c r="F97" s="9">
        <v>0</v>
      </c>
      <c r="G97" s="9">
        <v>0</v>
      </c>
      <c r="H97" s="9">
        <f t="shared" si="24"/>
        <v>350</v>
      </c>
    </row>
    <row r="98" spans="1:8">
      <c r="A98" s="52" t="s">
        <v>27</v>
      </c>
      <c r="B98" s="53"/>
      <c r="C98" s="8">
        <f>SUM(C99:C107)</f>
        <v>74323288.439999998</v>
      </c>
      <c r="D98" s="8">
        <f t="shared" ref="D98:G98" si="27">SUM(D99:D107)</f>
        <v>1625670.42</v>
      </c>
      <c r="E98" s="8">
        <f t="shared" si="27"/>
        <v>75948958.859999999</v>
      </c>
      <c r="F98" s="8">
        <f t="shared" si="27"/>
        <v>11959502.629999999</v>
      </c>
      <c r="G98" s="8">
        <f t="shared" si="27"/>
        <v>11959502.629999999</v>
      </c>
      <c r="H98" s="8">
        <f t="shared" si="24"/>
        <v>63989456.230000004</v>
      </c>
    </row>
    <row r="99" spans="1:8">
      <c r="A99" s="35" t="s">
        <v>223</v>
      </c>
      <c r="B99" s="40" t="s">
        <v>28</v>
      </c>
      <c r="C99" s="9">
        <v>0</v>
      </c>
      <c r="D99" s="9">
        <v>226080</v>
      </c>
      <c r="E99" s="7">
        <f t="shared" ref="E99:E107" si="28">C99+D99</f>
        <v>226080</v>
      </c>
      <c r="F99" s="9">
        <v>0</v>
      </c>
      <c r="G99" s="9">
        <v>0</v>
      </c>
      <c r="H99" s="9">
        <f t="shared" si="24"/>
        <v>226080</v>
      </c>
    </row>
    <row r="100" spans="1:8">
      <c r="A100" s="35" t="s">
        <v>224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225</v>
      </c>
      <c r="B101" s="40" t="s">
        <v>30</v>
      </c>
      <c r="C101" s="9">
        <v>10774922.76</v>
      </c>
      <c r="D101" s="9">
        <v>4810173.41</v>
      </c>
      <c r="E101" s="7">
        <f t="shared" si="28"/>
        <v>15585096.17</v>
      </c>
      <c r="F101" s="9">
        <v>984837.2</v>
      </c>
      <c r="G101" s="9">
        <v>984837.2</v>
      </c>
      <c r="H101" s="9">
        <f t="shared" si="24"/>
        <v>14600258.970000001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63388659.600000001</v>
      </c>
      <c r="D103" s="9">
        <v>-5036787.53</v>
      </c>
      <c r="E103" s="7">
        <f t="shared" si="28"/>
        <v>58351872.07</v>
      </c>
      <c r="F103" s="9">
        <v>10812259.51</v>
      </c>
      <c r="G103" s="9">
        <v>10812259.51</v>
      </c>
      <c r="H103" s="9">
        <f t="shared" si="24"/>
        <v>47539612.560000002</v>
      </c>
    </row>
    <row r="104" spans="1:8">
      <c r="A104" s="35" t="s">
        <v>228</v>
      </c>
      <c r="B104" s="40" t="s">
        <v>33</v>
      </c>
      <c r="C104" s="9">
        <v>9706.08</v>
      </c>
      <c r="D104" s="9">
        <v>-9706.08</v>
      </c>
      <c r="E104" s="7">
        <f t="shared" si="28"/>
        <v>0</v>
      </c>
      <c r="F104" s="9">
        <v>0</v>
      </c>
      <c r="G104" s="9">
        <v>0</v>
      </c>
      <c r="H104" s="9">
        <f t="shared" si="24"/>
        <v>0</v>
      </c>
    </row>
    <row r="105" spans="1:8">
      <c r="A105" s="35" t="s">
        <v>229</v>
      </c>
      <c r="B105" s="40" t="s">
        <v>34</v>
      </c>
      <c r="C105" s="9">
        <v>0</v>
      </c>
      <c r="D105" s="9">
        <v>60000</v>
      </c>
      <c r="E105" s="7">
        <f t="shared" si="28"/>
        <v>60000</v>
      </c>
      <c r="F105" s="9">
        <v>11825.18</v>
      </c>
      <c r="G105" s="9">
        <v>11825.18</v>
      </c>
      <c r="H105" s="9">
        <f t="shared" si="24"/>
        <v>48174.82</v>
      </c>
    </row>
    <row r="106" spans="1:8">
      <c r="A106" s="35" t="s">
        <v>230</v>
      </c>
      <c r="B106" s="40" t="s">
        <v>35</v>
      </c>
      <c r="C106" s="9">
        <v>0</v>
      </c>
      <c r="D106" s="9">
        <v>57000</v>
      </c>
      <c r="E106" s="7">
        <f t="shared" si="28"/>
        <v>57000</v>
      </c>
      <c r="F106" s="9">
        <v>0</v>
      </c>
      <c r="G106" s="9">
        <v>0</v>
      </c>
      <c r="H106" s="9">
        <f t="shared" si="24"/>
        <v>57000</v>
      </c>
    </row>
    <row r="107" spans="1:8">
      <c r="A107" s="35" t="s">
        <v>231</v>
      </c>
      <c r="B107" s="40" t="s">
        <v>36</v>
      </c>
      <c r="C107" s="9">
        <v>150000</v>
      </c>
      <c r="D107" s="9">
        <v>1518910.62</v>
      </c>
      <c r="E107" s="7">
        <f t="shared" si="28"/>
        <v>1668910.62</v>
      </c>
      <c r="F107" s="9">
        <v>150580.74</v>
      </c>
      <c r="G107" s="9">
        <v>150580.74</v>
      </c>
      <c r="H107" s="9">
        <f t="shared" si="24"/>
        <v>1518329.8800000001</v>
      </c>
    </row>
    <row r="108" spans="1:8">
      <c r="A108" s="52" t="s">
        <v>37</v>
      </c>
      <c r="B108" s="53"/>
      <c r="C108" s="8">
        <f>SUM(C109:C117)</f>
        <v>76727351.519999996</v>
      </c>
      <c r="D108" s="8">
        <f t="shared" ref="D108:G108" si="29">SUM(D109:D117)</f>
        <v>32158138.75</v>
      </c>
      <c r="E108" s="8">
        <f t="shared" si="29"/>
        <v>108885490.27</v>
      </c>
      <c r="F108" s="8">
        <f t="shared" si="29"/>
        <v>22089250.059999999</v>
      </c>
      <c r="G108" s="8">
        <f t="shared" si="29"/>
        <v>22089250.059999999</v>
      </c>
      <c r="H108" s="8">
        <f t="shared" si="24"/>
        <v>86796240.209999993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76727351.519999996</v>
      </c>
      <c r="D112" s="9">
        <v>32158138.75</v>
      </c>
      <c r="E112" s="7">
        <f t="shared" si="30"/>
        <v>108885490.27</v>
      </c>
      <c r="F112" s="9">
        <v>22089250.059999999</v>
      </c>
      <c r="G112" s="9">
        <v>22089250.059999999</v>
      </c>
      <c r="H112" s="9">
        <f t="shared" si="24"/>
        <v>86796240.209999993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2108957.16</v>
      </c>
      <c r="D118" s="8">
        <f t="shared" ref="D118:G118" si="31">SUM(D119:D127)</f>
        <v>4740119.1100000003</v>
      </c>
      <c r="E118" s="8">
        <f t="shared" si="31"/>
        <v>6849076.2699999996</v>
      </c>
      <c r="F118" s="8">
        <f t="shared" si="31"/>
        <v>1262945</v>
      </c>
      <c r="G118" s="8">
        <f t="shared" si="31"/>
        <v>1262945</v>
      </c>
      <c r="H118" s="8">
        <f t="shared" si="24"/>
        <v>5586131.2699999996</v>
      </c>
    </row>
    <row r="119" spans="1:8">
      <c r="A119" s="35" t="s">
        <v>239</v>
      </c>
      <c r="B119" s="40" t="s">
        <v>48</v>
      </c>
      <c r="C119" s="9">
        <v>649999.92000000004</v>
      </c>
      <c r="D119" s="9">
        <v>733500.74</v>
      </c>
      <c r="E119" s="7">
        <f t="shared" ref="E119:E127" si="32">C119+D119</f>
        <v>1383500.6600000001</v>
      </c>
      <c r="F119" s="9">
        <v>0</v>
      </c>
      <c r="G119" s="9">
        <v>0</v>
      </c>
      <c r="H119" s="9">
        <f t="shared" si="24"/>
        <v>1383500.6600000001</v>
      </c>
    </row>
    <row r="120" spans="1:8">
      <c r="A120" s="35" t="s">
        <v>240</v>
      </c>
      <c r="B120" s="40" t="s">
        <v>49</v>
      </c>
      <c r="C120" s="9">
        <v>85343.76</v>
      </c>
      <c r="D120" s="9">
        <v>17307.47</v>
      </c>
      <c r="E120" s="7">
        <f t="shared" si="32"/>
        <v>102651.23</v>
      </c>
      <c r="F120" s="9">
        <v>12959</v>
      </c>
      <c r="G120" s="9">
        <v>12959</v>
      </c>
      <c r="H120" s="9">
        <f t="shared" si="24"/>
        <v>89692.23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2947682.2</v>
      </c>
      <c r="E122" s="7">
        <f t="shared" si="32"/>
        <v>2947682.2</v>
      </c>
      <c r="F122" s="9">
        <v>0</v>
      </c>
      <c r="G122" s="9">
        <v>0</v>
      </c>
      <c r="H122" s="9">
        <f t="shared" si="24"/>
        <v>2947682.2</v>
      </c>
    </row>
    <row r="123" spans="1:8">
      <c r="A123" s="35" t="s">
        <v>243</v>
      </c>
      <c r="B123" s="40" t="s">
        <v>52</v>
      </c>
      <c r="C123" s="9">
        <v>0</v>
      </c>
      <c r="D123" s="9">
        <v>100000</v>
      </c>
      <c r="E123" s="7">
        <f t="shared" si="32"/>
        <v>100000</v>
      </c>
      <c r="F123" s="9">
        <v>0</v>
      </c>
      <c r="G123" s="9">
        <v>0</v>
      </c>
      <c r="H123" s="9">
        <f t="shared" si="24"/>
        <v>100000</v>
      </c>
    </row>
    <row r="124" spans="1:8">
      <c r="A124" s="35" t="s">
        <v>244</v>
      </c>
      <c r="B124" s="40" t="s">
        <v>53</v>
      </c>
      <c r="C124" s="9">
        <v>1373613.48</v>
      </c>
      <c r="D124" s="9">
        <v>941628.7</v>
      </c>
      <c r="E124" s="7">
        <f t="shared" si="32"/>
        <v>2315242.1799999997</v>
      </c>
      <c r="F124" s="9">
        <v>1249986</v>
      </c>
      <c r="G124" s="9">
        <v>1249986</v>
      </c>
      <c r="H124" s="9">
        <f t="shared" si="24"/>
        <v>1065256.1799999997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341846592.60000002</v>
      </c>
      <c r="D128" s="8">
        <f t="shared" ref="D128:G128" si="33">SUM(D129:D131)</f>
        <v>213247143.13</v>
      </c>
      <c r="E128" s="8">
        <f t="shared" si="33"/>
        <v>555093735.73000002</v>
      </c>
      <c r="F128" s="8">
        <f t="shared" si="33"/>
        <v>94811477.819999993</v>
      </c>
      <c r="G128" s="8">
        <f t="shared" si="33"/>
        <v>94811477.819999993</v>
      </c>
      <c r="H128" s="8">
        <f t="shared" si="24"/>
        <v>460282257.91000003</v>
      </c>
    </row>
    <row r="129" spans="1:8">
      <c r="A129" s="35" t="s">
        <v>248</v>
      </c>
      <c r="B129" s="40" t="s">
        <v>58</v>
      </c>
      <c r="C129" s="9">
        <v>337859032.56</v>
      </c>
      <c r="D129" s="9">
        <v>176595863.22</v>
      </c>
      <c r="E129" s="7">
        <f t="shared" ref="E129:E131" si="34">C129+D129</f>
        <v>514454895.77999997</v>
      </c>
      <c r="F129" s="9">
        <v>80783712.239999995</v>
      </c>
      <c r="G129" s="9">
        <v>80783712.239999995</v>
      </c>
      <c r="H129" s="9">
        <f t="shared" si="24"/>
        <v>433671183.53999996</v>
      </c>
    </row>
    <row r="130" spans="1:8">
      <c r="A130" s="35" t="s">
        <v>249</v>
      </c>
      <c r="B130" s="40" t="s">
        <v>59</v>
      </c>
      <c r="C130" s="9">
        <v>3987560.04</v>
      </c>
      <c r="D130" s="9">
        <v>36651279.909999996</v>
      </c>
      <c r="E130" s="7">
        <f t="shared" si="34"/>
        <v>40638839.949999996</v>
      </c>
      <c r="F130" s="9">
        <v>14027765.58</v>
      </c>
      <c r="G130" s="9">
        <v>14027765.58</v>
      </c>
      <c r="H130" s="9">
        <f t="shared" si="24"/>
        <v>26611074.369999997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125052234.84</v>
      </c>
      <c r="D132" s="8">
        <f t="shared" ref="D132:G132" si="35">SUM(D133:D140)</f>
        <v>-125052234.84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>
        <v>125052234.84</v>
      </c>
      <c r="D140" s="9">
        <v>-125052234.84</v>
      </c>
      <c r="E140" s="7">
        <f t="shared" si="36"/>
        <v>0</v>
      </c>
      <c r="F140" s="9">
        <v>0</v>
      </c>
      <c r="G140" s="9">
        <v>0</v>
      </c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453197.28</v>
      </c>
      <c r="D141" s="8">
        <f t="shared" ref="D141:G141" si="37">SUM(D142:D144)</f>
        <v>10445634.619999999</v>
      </c>
      <c r="E141" s="8">
        <f t="shared" si="37"/>
        <v>10898831.899999999</v>
      </c>
      <c r="F141" s="8">
        <f t="shared" si="37"/>
        <v>2353197.3199999998</v>
      </c>
      <c r="G141" s="8">
        <f t="shared" si="37"/>
        <v>2353197.3199999998</v>
      </c>
      <c r="H141" s="8">
        <f t="shared" si="24"/>
        <v>8545634.5799999982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453197.28</v>
      </c>
      <c r="D144" s="9">
        <v>10445634.619999999</v>
      </c>
      <c r="E144" s="7">
        <f t="shared" si="38"/>
        <v>10898831.899999999</v>
      </c>
      <c r="F144" s="9">
        <v>2353197.3199999998</v>
      </c>
      <c r="G144" s="9">
        <v>2353197.3199999998</v>
      </c>
      <c r="H144" s="9">
        <f t="shared" si="24"/>
        <v>8545634.5799999982</v>
      </c>
    </row>
    <row r="145" spans="1:8">
      <c r="A145" s="52" t="s">
        <v>74</v>
      </c>
      <c r="B145" s="53"/>
      <c r="C145" s="8">
        <f>SUM(C146:C152)</f>
        <v>12663540.359999999</v>
      </c>
      <c r="D145" s="8">
        <f t="shared" ref="D145:G145" si="39">SUM(D146:D152)</f>
        <v>-1406313.97</v>
      </c>
      <c r="E145" s="8">
        <f t="shared" si="39"/>
        <v>11257226.390000001</v>
      </c>
      <c r="F145" s="8">
        <f t="shared" si="39"/>
        <v>5892073.4100000001</v>
      </c>
      <c r="G145" s="8">
        <f t="shared" si="39"/>
        <v>5892073.4100000001</v>
      </c>
      <c r="H145" s="8">
        <f t="shared" ref="H145:H152" si="40">E145-F145</f>
        <v>5365152.9800000004</v>
      </c>
    </row>
    <row r="146" spans="1:8">
      <c r="A146" s="35" t="s">
        <v>260</v>
      </c>
      <c r="B146" s="40" t="s">
        <v>75</v>
      </c>
      <c r="C146" s="9">
        <v>7609000.6799999997</v>
      </c>
      <c r="D146" s="9">
        <v>-988824</v>
      </c>
      <c r="E146" s="7">
        <f t="shared" ref="E146:E152" si="41">C146+D146</f>
        <v>6620176.6799999997</v>
      </c>
      <c r="F146" s="9">
        <v>3955296</v>
      </c>
      <c r="G146" s="9">
        <v>3955296</v>
      </c>
      <c r="H146" s="9">
        <f t="shared" si="40"/>
        <v>2664880.6799999997</v>
      </c>
    </row>
    <row r="147" spans="1:8">
      <c r="A147" s="35" t="s">
        <v>261</v>
      </c>
      <c r="B147" s="40" t="s">
        <v>76</v>
      </c>
      <c r="C147" s="9">
        <v>5054539.68</v>
      </c>
      <c r="D147" s="9">
        <v>-417489.97</v>
      </c>
      <c r="E147" s="7">
        <f t="shared" si="41"/>
        <v>4637049.71</v>
      </c>
      <c r="F147" s="9">
        <v>1936777.41</v>
      </c>
      <c r="G147" s="9">
        <v>1936777.41</v>
      </c>
      <c r="H147" s="9">
        <f t="shared" si="40"/>
        <v>2700272.3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1132001158.28</v>
      </c>
      <c r="D154" s="8">
        <f t="shared" ref="D154:H154" si="42">D4+D79</f>
        <v>250168006.71000001</v>
      </c>
      <c r="E154" s="8">
        <f t="shared" si="42"/>
        <v>1382169164.9899998</v>
      </c>
      <c r="F154" s="8">
        <f t="shared" si="42"/>
        <v>500559002.80000007</v>
      </c>
      <c r="G154" s="8">
        <f t="shared" si="42"/>
        <v>498927227.6400001</v>
      </c>
      <c r="H154" s="8">
        <f t="shared" si="42"/>
        <v>881610162.19000006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422327822</v>
      </c>
      <c r="C5" s="8">
        <f t="shared" ref="C5:G5" si="0">SUM(C6:C13)</f>
        <v>121191729.93000001</v>
      </c>
      <c r="D5" s="8">
        <f t="shared" si="0"/>
        <v>543519551.93000007</v>
      </c>
      <c r="E5" s="8">
        <f t="shared" si="0"/>
        <v>314617949.88999999</v>
      </c>
      <c r="F5" s="8">
        <f t="shared" si="0"/>
        <v>312986174.73000002</v>
      </c>
      <c r="G5" s="8">
        <f t="shared" si="0"/>
        <v>228901602.04000002</v>
      </c>
    </row>
    <row r="6" spans="1:7">
      <c r="A6" s="18">
        <v>3111</v>
      </c>
      <c r="B6" s="9">
        <v>379049076.56</v>
      </c>
      <c r="C6" s="9">
        <v>0</v>
      </c>
      <c r="D6" s="9">
        <f>B6+C6</f>
        <v>379049076.56</v>
      </c>
      <c r="E6" s="9">
        <v>281637495.83999997</v>
      </c>
      <c r="F6" s="9">
        <v>280005720.68000001</v>
      </c>
      <c r="G6" s="9">
        <f>D6-E6</f>
        <v>97411580.720000029</v>
      </c>
    </row>
    <row r="7" spans="1:7">
      <c r="A7" s="18">
        <v>3112</v>
      </c>
      <c r="B7" s="9">
        <v>43278745.439999998</v>
      </c>
      <c r="C7" s="9">
        <v>0</v>
      </c>
      <c r="D7" s="9">
        <f t="shared" ref="D7:D13" si="1">B7+C7</f>
        <v>43278745.439999998</v>
      </c>
      <c r="E7" s="9">
        <v>32980454.050000001</v>
      </c>
      <c r="F7" s="9">
        <v>32980454.050000001</v>
      </c>
      <c r="G7" s="9">
        <f t="shared" ref="G7:G13" si="2">D7-E7</f>
        <v>10298291.389999997</v>
      </c>
    </row>
    <row r="8" spans="1:7">
      <c r="A8" s="18">
        <v>3111</v>
      </c>
      <c r="B8" s="9">
        <v>0</v>
      </c>
      <c r="C8" s="9">
        <v>120611729.93000001</v>
      </c>
      <c r="D8" s="9">
        <f t="shared" si="1"/>
        <v>120611729.93000001</v>
      </c>
      <c r="E8" s="9">
        <v>0</v>
      </c>
      <c r="F8" s="9">
        <v>0</v>
      </c>
      <c r="G8" s="9">
        <f t="shared" si="2"/>
        <v>120611729.93000001</v>
      </c>
    </row>
    <row r="9" spans="1:7">
      <c r="A9" s="18">
        <v>3112</v>
      </c>
      <c r="B9" s="9">
        <v>0</v>
      </c>
      <c r="C9" s="9">
        <v>580000</v>
      </c>
      <c r="D9" s="9">
        <f t="shared" si="1"/>
        <v>580000</v>
      </c>
      <c r="E9" s="9">
        <v>0</v>
      </c>
      <c r="F9" s="9">
        <v>0</v>
      </c>
      <c r="G9" s="9">
        <f t="shared" si="2"/>
        <v>580000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709673336.27999997</v>
      </c>
      <c r="C16" s="8">
        <f t="shared" ref="C16:G16" si="3">SUM(C17:C24)</f>
        <v>128976276.78</v>
      </c>
      <c r="D16" s="8">
        <f t="shared" si="3"/>
        <v>838649613.05999994</v>
      </c>
      <c r="E16" s="8">
        <f t="shared" si="3"/>
        <v>185941052.91</v>
      </c>
      <c r="F16" s="8">
        <f t="shared" si="3"/>
        <v>0</v>
      </c>
      <c r="G16" s="8">
        <f t="shared" si="3"/>
        <v>652708560.14999998</v>
      </c>
    </row>
    <row r="17" spans="1:7">
      <c r="A17" s="18">
        <v>3111</v>
      </c>
      <c r="B17" s="9">
        <v>709673336.27999997</v>
      </c>
      <c r="C17" s="9">
        <v>128976276.78</v>
      </c>
      <c r="D17" s="9">
        <f>B17+C17</f>
        <v>838649613.05999994</v>
      </c>
      <c r="E17" s="9">
        <v>185941052.91</v>
      </c>
      <c r="F17" s="9">
        <v>0</v>
      </c>
      <c r="G17" s="9">
        <f t="shared" ref="G17:G24" si="4">D17-E17</f>
        <v>652708560.14999998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1132001158.28</v>
      </c>
      <c r="C26" s="8">
        <f t="shared" ref="C26:G26" si="6">C5+C16</f>
        <v>250168006.71000001</v>
      </c>
      <c r="D26" s="8">
        <f t="shared" si="6"/>
        <v>1382169164.99</v>
      </c>
      <c r="E26" s="8">
        <f t="shared" si="6"/>
        <v>500559002.79999995</v>
      </c>
      <c r="F26" s="8">
        <f t="shared" si="6"/>
        <v>312986174.73000002</v>
      </c>
      <c r="G26" s="8">
        <f t="shared" si="6"/>
        <v>881610162.19000006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422327822</v>
      </c>
      <c r="D5" s="8">
        <f t="shared" ref="D5:H5" si="0">D6+D16+D25+D36</f>
        <v>121191729.93000001</v>
      </c>
      <c r="E5" s="8">
        <f t="shared" si="0"/>
        <v>543519551.93000007</v>
      </c>
      <c r="F5" s="8">
        <f t="shared" si="0"/>
        <v>314617949.88999999</v>
      </c>
      <c r="G5" s="8">
        <f t="shared" si="0"/>
        <v>312986174.73000002</v>
      </c>
      <c r="H5" s="8">
        <f t="shared" si="0"/>
        <v>228901602.03999996</v>
      </c>
    </row>
    <row r="6" spans="1:8" ht="12.75" customHeight="1">
      <c r="A6" s="58" t="s">
        <v>99</v>
      </c>
      <c r="B6" s="59"/>
      <c r="C6" s="8">
        <f>SUM(C7:C14)</f>
        <v>135272361.31999999</v>
      </c>
      <c r="D6" s="8">
        <f t="shared" ref="D6:H6" si="1">SUM(D7:D14)</f>
        <v>37903153.279999994</v>
      </c>
      <c r="E6" s="8">
        <f t="shared" si="1"/>
        <v>173175514.59999999</v>
      </c>
      <c r="F6" s="8">
        <f t="shared" si="1"/>
        <v>110171171.49000001</v>
      </c>
      <c r="G6" s="8">
        <f t="shared" si="1"/>
        <v>109106888.51000001</v>
      </c>
      <c r="H6" s="8">
        <f t="shared" si="1"/>
        <v>63004343.109999999</v>
      </c>
    </row>
    <row r="7" spans="1:8">
      <c r="A7" s="46" t="s">
        <v>267</v>
      </c>
      <c r="B7" s="40" t="s">
        <v>100</v>
      </c>
      <c r="C7" s="9">
        <v>18130044.359999999</v>
      </c>
      <c r="D7" s="9">
        <v>1337478.9099999999</v>
      </c>
      <c r="E7" s="9">
        <f>C7+D7</f>
        <v>19467523.27</v>
      </c>
      <c r="F7" s="9">
        <v>13041874.84</v>
      </c>
      <c r="G7" s="9">
        <v>13037661.84</v>
      </c>
      <c r="H7" s="9">
        <f>E7-F7</f>
        <v>6425648.4299999997</v>
      </c>
    </row>
    <row r="8" spans="1:8">
      <c r="A8" s="46" t="s">
        <v>268</v>
      </c>
      <c r="B8" s="40" t="s">
        <v>101</v>
      </c>
      <c r="C8" s="9">
        <v>1038981.96</v>
      </c>
      <c r="D8" s="9">
        <v>-1.71</v>
      </c>
      <c r="E8" s="9">
        <f t="shared" ref="E8:E14" si="2">C8+D8</f>
        <v>1038980.25</v>
      </c>
      <c r="F8" s="9">
        <v>714023.94</v>
      </c>
      <c r="G8" s="9">
        <v>714023.94</v>
      </c>
      <c r="H8" s="9">
        <f t="shared" ref="H8:H71" si="3">E8-F8</f>
        <v>324956.31000000006</v>
      </c>
    </row>
    <row r="9" spans="1:8">
      <c r="A9" s="46" t="s">
        <v>269</v>
      </c>
      <c r="B9" s="40" t="s">
        <v>102</v>
      </c>
      <c r="C9" s="9">
        <v>35148917.359999999</v>
      </c>
      <c r="D9" s="9">
        <v>17892468.239999998</v>
      </c>
      <c r="E9" s="9">
        <f t="shared" si="2"/>
        <v>53041385.599999994</v>
      </c>
      <c r="F9" s="9">
        <v>36975924.450000003</v>
      </c>
      <c r="G9" s="9">
        <v>36422933.649999999</v>
      </c>
      <c r="H9" s="9">
        <f t="shared" si="3"/>
        <v>16065461.149999991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62998939.68</v>
      </c>
      <c r="D11" s="9">
        <v>18969834.27</v>
      </c>
      <c r="E11" s="9">
        <f t="shared" si="2"/>
        <v>81968773.950000003</v>
      </c>
      <c r="F11" s="9">
        <v>47489275.259999998</v>
      </c>
      <c r="G11" s="9">
        <v>47009776.689999998</v>
      </c>
      <c r="H11" s="9">
        <f t="shared" si="3"/>
        <v>34479498.690000005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17955477.960000001</v>
      </c>
      <c r="D13" s="9">
        <v>-296626.43</v>
      </c>
      <c r="E13" s="9">
        <f t="shared" si="2"/>
        <v>17658851.530000001</v>
      </c>
      <c r="F13" s="9">
        <v>11950073</v>
      </c>
      <c r="G13" s="9">
        <v>11922492.390000001</v>
      </c>
      <c r="H13" s="9">
        <f t="shared" si="3"/>
        <v>5708778.5300000012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212387668.31999999</v>
      </c>
      <c r="D16" s="8">
        <f t="shared" ref="D16:G16" si="4">SUM(D17:D23)</f>
        <v>71366926.060000002</v>
      </c>
      <c r="E16" s="8">
        <f t="shared" si="4"/>
        <v>283754594.38</v>
      </c>
      <c r="F16" s="8">
        <f t="shared" si="4"/>
        <v>136222813.09</v>
      </c>
      <c r="G16" s="8">
        <f t="shared" si="4"/>
        <v>135902160.66999999</v>
      </c>
      <c r="H16" s="8">
        <f t="shared" si="3"/>
        <v>147531781.28999999</v>
      </c>
    </row>
    <row r="17" spans="1:8">
      <c r="A17" s="46" t="s">
        <v>275</v>
      </c>
      <c r="B17" s="40" t="s">
        <v>109</v>
      </c>
      <c r="C17" s="9">
        <v>20857092.719999999</v>
      </c>
      <c r="D17" s="9">
        <v>411706.14</v>
      </c>
      <c r="E17" s="9">
        <f>C17+D17</f>
        <v>21268798.859999999</v>
      </c>
      <c r="F17" s="9">
        <v>10026381.869999999</v>
      </c>
      <c r="G17" s="9">
        <v>9973218.0299999993</v>
      </c>
      <c r="H17" s="9">
        <f t="shared" si="3"/>
        <v>11242416.99</v>
      </c>
    </row>
    <row r="18" spans="1:8">
      <c r="A18" s="46" t="s">
        <v>276</v>
      </c>
      <c r="B18" s="40" t="s">
        <v>110</v>
      </c>
      <c r="C18" s="9">
        <v>122851803.72</v>
      </c>
      <c r="D18" s="9">
        <v>65051665.990000002</v>
      </c>
      <c r="E18" s="9">
        <f t="shared" ref="E18:E23" si="5">C18+D18</f>
        <v>187903469.71000001</v>
      </c>
      <c r="F18" s="9">
        <v>72392319.989999995</v>
      </c>
      <c r="G18" s="9">
        <v>72139211.420000002</v>
      </c>
      <c r="H18" s="9">
        <f t="shared" si="3"/>
        <v>115511149.72000001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20833967.879999999</v>
      </c>
      <c r="D20" s="9">
        <v>6532191.7199999997</v>
      </c>
      <c r="E20" s="9">
        <f t="shared" si="5"/>
        <v>27366159.599999998</v>
      </c>
      <c r="F20" s="9">
        <v>17583643.370000001</v>
      </c>
      <c r="G20" s="9">
        <v>17583643.370000001</v>
      </c>
      <c r="H20" s="9">
        <f t="shared" si="3"/>
        <v>9782516.2299999967</v>
      </c>
    </row>
    <row r="21" spans="1:8">
      <c r="A21" s="46" t="s">
        <v>279</v>
      </c>
      <c r="B21" s="40" t="s">
        <v>113</v>
      </c>
      <c r="C21" s="9">
        <v>16121607.84</v>
      </c>
      <c r="D21" s="9">
        <v>-604789.89</v>
      </c>
      <c r="E21" s="9">
        <f t="shared" si="5"/>
        <v>15516817.949999999</v>
      </c>
      <c r="F21" s="9">
        <v>14046158.57</v>
      </c>
      <c r="G21" s="9">
        <v>14036728.550000001</v>
      </c>
      <c r="H21" s="9">
        <f t="shared" si="3"/>
        <v>1470659.379999999</v>
      </c>
    </row>
    <row r="22" spans="1:8">
      <c r="A22" s="46" t="s">
        <v>280</v>
      </c>
      <c r="B22" s="40" t="s">
        <v>114</v>
      </c>
      <c r="C22" s="9">
        <v>26960883.239999998</v>
      </c>
      <c r="D22" s="9">
        <v>-23847.9</v>
      </c>
      <c r="E22" s="9">
        <f t="shared" si="5"/>
        <v>26937035.34</v>
      </c>
      <c r="F22" s="9">
        <v>18402449.870000001</v>
      </c>
      <c r="G22" s="9">
        <v>18397499.879999999</v>
      </c>
      <c r="H22" s="9">
        <f t="shared" si="3"/>
        <v>8534585.4699999988</v>
      </c>
    </row>
    <row r="23" spans="1:8">
      <c r="A23" s="46" t="s">
        <v>281</v>
      </c>
      <c r="B23" s="40" t="s">
        <v>115</v>
      </c>
      <c r="C23" s="9">
        <v>4762312.92</v>
      </c>
      <c r="D23" s="9">
        <v>0</v>
      </c>
      <c r="E23" s="9">
        <f t="shared" si="5"/>
        <v>4762312.92</v>
      </c>
      <c r="F23" s="9">
        <v>3771859.42</v>
      </c>
      <c r="G23" s="9">
        <v>3771859.42</v>
      </c>
      <c r="H23" s="9">
        <f t="shared" si="3"/>
        <v>990453.5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74667792.359999999</v>
      </c>
      <c r="D25" s="8">
        <f t="shared" ref="D25:G25" si="6">SUM(D26:D34)</f>
        <v>11921650.59</v>
      </c>
      <c r="E25" s="8">
        <f t="shared" si="6"/>
        <v>86589442.950000003</v>
      </c>
      <c r="F25" s="8">
        <f t="shared" si="6"/>
        <v>68223965.310000002</v>
      </c>
      <c r="G25" s="8">
        <f t="shared" si="6"/>
        <v>67977125.549999997</v>
      </c>
      <c r="H25" s="8">
        <f t="shared" si="3"/>
        <v>18365477.640000001</v>
      </c>
    </row>
    <row r="26" spans="1:8">
      <c r="A26" s="46" t="s">
        <v>282</v>
      </c>
      <c r="B26" s="40" t="s">
        <v>117</v>
      </c>
      <c r="C26" s="9">
        <v>64366977.840000004</v>
      </c>
      <c r="D26" s="9">
        <v>11747650.59</v>
      </c>
      <c r="E26" s="9">
        <f>C26+D26</f>
        <v>76114628.430000007</v>
      </c>
      <c r="F26" s="9">
        <v>59842854.420000002</v>
      </c>
      <c r="G26" s="9">
        <v>59596014.659999996</v>
      </c>
      <c r="H26" s="9">
        <f t="shared" si="3"/>
        <v>16271774.010000005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5974814.5199999996</v>
      </c>
      <c r="D32" s="9">
        <v>0</v>
      </c>
      <c r="E32" s="9">
        <f t="shared" si="7"/>
        <v>5974814.5199999996</v>
      </c>
      <c r="F32" s="9">
        <v>5231110.8899999997</v>
      </c>
      <c r="G32" s="9">
        <v>5231110.8899999997</v>
      </c>
      <c r="H32" s="9">
        <f t="shared" si="3"/>
        <v>743703.62999999989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4326000</v>
      </c>
      <c r="D34" s="9">
        <v>174000</v>
      </c>
      <c r="E34" s="9">
        <f t="shared" si="7"/>
        <v>4500000</v>
      </c>
      <c r="F34" s="9">
        <v>3150000</v>
      </c>
      <c r="G34" s="9">
        <v>3150000</v>
      </c>
      <c r="H34" s="9">
        <f t="shared" si="3"/>
        <v>1350000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709673336.28000009</v>
      </c>
      <c r="D42" s="8">
        <f t="shared" ref="D42:G42" si="10">D43+D53+D62+D73</f>
        <v>128976276.78</v>
      </c>
      <c r="E42" s="8">
        <f t="shared" si="10"/>
        <v>838649613.05999982</v>
      </c>
      <c r="F42" s="8">
        <f t="shared" si="10"/>
        <v>185941052.91</v>
      </c>
      <c r="G42" s="8">
        <f t="shared" si="10"/>
        <v>185941052.91</v>
      </c>
      <c r="H42" s="8">
        <f t="shared" si="3"/>
        <v>652708560.14999986</v>
      </c>
    </row>
    <row r="43" spans="1:8" ht="12.75">
      <c r="A43" s="58" t="s">
        <v>99</v>
      </c>
      <c r="B43" s="73"/>
      <c r="C43" s="8">
        <f>SUM(C44:C51)</f>
        <v>90311403.839999989</v>
      </c>
      <c r="D43" s="8">
        <f t="shared" ref="D43:G43" si="11">SUM(D44:D51)</f>
        <v>-642101.75999999978</v>
      </c>
      <c r="E43" s="8">
        <f t="shared" si="11"/>
        <v>89669302.079999998</v>
      </c>
      <c r="F43" s="8">
        <f t="shared" si="11"/>
        <v>50237973.579999998</v>
      </c>
      <c r="G43" s="8">
        <f t="shared" si="11"/>
        <v>50237973.579999998</v>
      </c>
      <c r="H43" s="8">
        <f t="shared" si="3"/>
        <v>39431328.5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0</v>
      </c>
      <c r="G46" s="9">
        <v>0</v>
      </c>
      <c r="H46" s="9">
        <f t="shared" si="3"/>
        <v>200000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150000</v>
      </c>
      <c r="D48" s="9">
        <v>2363500.66</v>
      </c>
      <c r="E48" s="9">
        <f t="shared" si="12"/>
        <v>2513500.66</v>
      </c>
      <c r="F48" s="9">
        <v>0</v>
      </c>
      <c r="G48" s="9">
        <v>0</v>
      </c>
      <c r="H48" s="9">
        <f t="shared" si="3"/>
        <v>2513500.66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86923922.879999995</v>
      </c>
      <c r="D50" s="9">
        <v>-6111803.25</v>
      </c>
      <c r="E50" s="9">
        <f t="shared" si="12"/>
        <v>80812119.629999995</v>
      </c>
      <c r="F50" s="9">
        <v>50118650.299999997</v>
      </c>
      <c r="G50" s="9">
        <v>50118650.299999997</v>
      </c>
      <c r="H50" s="9">
        <f t="shared" si="3"/>
        <v>30693469.329999998</v>
      </c>
    </row>
    <row r="51" spans="1:8">
      <c r="A51" s="46" t="s">
        <v>302</v>
      </c>
      <c r="B51" s="40" t="s">
        <v>107</v>
      </c>
      <c r="C51" s="9">
        <v>3237480.96</v>
      </c>
      <c r="D51" s="9">
        <v>2906200.83</v>
      </c>
      <c r="E51" s="9">
        <f t="shared" si="12"/>
        <v>6143681.79</v>
      </c>
      <c r="F51" s="9">
        <v>119323.28</v>
      </c>
      <c r="G51" s="9">
        <v>119323.28</v>
      </c>
      <c r="H51" s="9">
        <f t="shared" si="3"/>
        <v>6024358.5099999998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602226004.20000005</v>
      </c>
      <c r="D53" s="8">
        <f t="shared" ref="D53:G53" si="13">SUM(D54:D60)</f>
        <v>131274692.47</v>
      </c>
      <c r="E53" s="8">
        <f t="shared" si="13"/>
        <v>733500696.66999984</v>
      </c>
      <c r="F53" s="8">
        <f t="shared" si="13"/>
        <v>127804431.3</v>
      </c>
      <c r="G53" s="8">
        <f t="shared" si="13"/>
        <v>127804431.3</v>
      </c>
      <c r="H53" s="8">
        <f t="shared" si="3"/>
        <v>605696265.36999989</v>
      </c>
    </row>
    <row r="54" spans="1:8">
      <c r="A54" s="46" t="s">
        <v>303</v>
      </c>
      <c r="B54" s="40" t="s">
        <v>109</v>
      </c>
      <c r="C54" s="9">
        <v>6580012.0800000001</v>
      </c>
      <c r="D54" s="9">
        <v>13507041.85</v>
      </c>
      <c r="E54" s="9">
        <f>C54+D54</f>
        <v>20087053.93</v>
      </c>
      <c r="F54" s="9">
        <v>5728436.6900000004</v>
      </c>
      <c r="G54" s="9">
        <v>5728436.6900000004</v>
      </c>
      <c r="H54" s="9">
        <f t="shared" si="3"/>
        <v>14358617.239999998</v>
      </c>
    </row>
    <row r="55" spans="1:8">
      <c r="A55" s="46" t="s">
        <v>304</v>
      </c>
      <c r="B55" s="40" t="s">
        <v>110</v>
      </c>
      <c r="C55" s="9">
        <v>530306195.39999998</v>
      </c>
      <c r="D55" s="9">
        <v>110943410.04000001</v>
      </c>
      <c r="E55" s="9">
        <f t="shared" ref="E55:E60" si="14">C55+D55</f>
        <v>641249605.43999994</v>
      </c>
      <c r="F55" s="9">
        <v>116824802.34</v>
      </c>
      <c r="G55" s="9">
        <v>116824802.34</v>
      </c>
      <c r="H55" s="9">
        <f t="shared" si="3"/>
        <v>524424803.0999999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57603290.640000001</v>
      </c>
      <c r="D57" s="9">
        <v>-7217514.3399999999</v>
      </c>
      <c r="E57" s="9">
        <f t="shared" si="14"/>
        <v>50385776.299999997</v>
      </c>
      <c r="F57" s="9">
        <v>290654.63</v>
      </c>
      <c r="G57" s="9">
        <v>290654.63</v>
      </c>
      <c r="H57" s="9">
        <f t="shared" si="3"/>
        <v>50095121.669999994</v>
      </c>
    </row>
    <row r="58" spans="1:8">
      <c r="A58" s="46" t="s">
        <v>307</v>
      </c>
      <c r="B58" s="40" t="s">
        <v>113</v>
      </c>
      <c r="C58" s="9">
        <v>6725875.3200000003</v>
      </c>
      <c r="D58" s="9">
        <v>10031124.119999999</v>
      </c>
      <c r="E58" s="9">
        <f t="shared" si="14"/>
        <v>16756999.439999999</v>
      </c>
      <c r="F58" s="9">
        <v>4960537.6399999997</v>
      </c>
      <c r="G58" s="9">
        <v>4960537.6399999997</v>
      </c>
      <c r="H58" s="9">
        <f t="shared" si="3"/>
        <v>11796461.800000001</v>
      </c>
    </row>
    <row r="59" spans="1:8">
      <c r="A59" s="46" t="s">
        <v>308</v>
      </c>
      <c r="B59" s="40" t="s">
        <v>114</v>
      </c>
      <c r="C59" s="9">
        <v>1010630.76</v>
      </c>
      <c r="D59" s="9">
        <v>4010630.8</v>
      </c>
      <c r="E59" s="9">
        <f t="shared" si="14"/>
        <v>5021261.5599999996</v>
      </c>
      <c r="F59" s="9">
        <v>0</v>
      </c>
      <c r="G59" s="9">
        <v>0</v>
      </c>
      <c r="H59" s="9">
        <f t="shared" si="3"/>
        <v>5021261.5599999996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4472387.88</v>
      </c>
      <c r="D62" s="8">
        <f t="shared" ref="D62:G62" si="15">SUM(D63:D71)</f>
        <v>-249999.96</v>
      </c>
      <c r="E62" s="8">
        <f t="shared" si="15"/>
        <v>4222387.92</v>
      </c>
      <c r="F62" s="8">
        <f t="shared" si="15"/>
        <v>2006574.62</v>
      </c>
      <c r="G62" s="8">
        <f t="shared" si="15"/>
        <v>2006574.62</v>
      </c>
      <c r="H62" s="8">
        <f t="shared" si="3"/>
        <v>2215813.2999999998</v>
      </c>
    </row>
    <row r="63" spans="1:8">
      <c r="A63" s="46" t="s">
        <v>310</v>
      </c>
      <c r="B63" s="40" t="s">
        <v>117</v>
      </c>
      <c r="C63" s="9">
        <v>4472387.88</v>
      </c>
      <c r="D63" s="9">
        <v>-249999.96</v>
      </c>
      <c r="E63" s="9">
        <f>C63+D63</f>
        <v>4222387.92</v>
      </c>
      <c r="F63" s="9">
        <v>2006574.62</v>
      </c>
      <c r="G63" s="9">
        <v>2006574.62</v>
      </c>
      <c r="H63" s="9">
        <f t="shared" si="3"/>
        <v>2215813.2999999998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12663540.359999999</v>
      </c>
      <c r="D73" s="8">
        <f t="shared" ref="D73:G73" si="17">SUM(D74:D77)</f>
        <v>-1406313.97</v>
      </c>
      <c r="E73" s="8">
        <f t="shared" si="17"/>
        <v>11257226.389999999</v>
      </c>
      <c r="F73" s="8">
        <f t="shared" si="17"/>
        <v>5892073.4100000001</v>
      </c>
      <c r="G73" s="8">
        <f t="shared" si="17"/>
        <v>5892073.4100000001</v>
      </c>
      <c r="H73" s="8">
        <f t="shared" ref="H73:H77" si="18">E73-F73</f>
        <v>5365152.9799999986</v>
      </c>
    </row>
    <row r="74" spans="1:8">
      <c r="A74" s="46" t="s">
        <v>319</v>
      </c>
      <c r="B74" s="40" t="s">
        <v>127</v>
      </c>
      <c r="C74" s="9">
        <v>12663540.359999999</v>
      </c>
      <c r="D74" s="9">
        <v>-1406313.97</v>
      </c>
      <c r="E74" s="9">
        <f>C74+D74</f>
        <v>11257226.389999999</v>
      </c>
      <c r="F74" s="9">
        <v>5892073.4100000001</v>
      </c>
      <c r="G74" s="9">
        <v>5892073.4100000001</v>
      </c>
      <c r="H74" s="9">
        <f t="shared" si="18"/>
        <v>5365152.9799999986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1132001158.2800002</v>
      </c>
      <c r="D79" s="8">
        <f t="shared" ref="D79:H79" si="20">D5+D42</f>
        <v>250168006.71000001</v>
      </c>
      <c r="E79" s="8">
        <f t="shared" si="20"/>
        <v>1382169164.9899998</v>
      </c>
      <c r="F79" s="8">
        <f t="shared" si="20"/>
        <v>500559002.79999995</v>
      </c>
      <c r="G79" s="8">
        <f t="shared" si="20"/>
        <v>498927227.63999999</v>
      </c>
      <c r="H79" s="8">
        <f t="shared" si="20"/>
        <v>881610162.18999982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127144535</v>
      </c>
      <c r="C4" s="28">
        <f t="shared" ref="C4:G4" si="0">C5+C6+C7+C10+C11+C14</f>
        <v>-1827512.96</v>
      </c>
      <c r="D4" s="28">
        <f t="shared" si="0"/>
        <v>125317022.04000001</v>
      </c>
      <c r="E4" s="28">
        <f t="shared" si="0"/>
        <v>92994812.849999994</v>
      </c>
      <c r="F4" s="28">
        <f t="shared" si="0"/>
        <v>92994812.849999994</v>
      </c>
      <c r="G4" s="28">
        <f t="shared" si="0"/>
        <v>32322209.190000013</v>
      </c>
    </row>
    <row r="5" spans="1:7">
      <c r="A5" s="29" t="s">
        <v>134</v>
      </c>
      <c r="B5" s="9">
        <v>127144535</v>
      </c>
      <c r="C5" s="9">
        <v>-1827512.96</v>
      </c>
      <c r="D5" s="8">
        <f>B5+C5</f>
        <v>125317022.04000001</v>
      </c>
      <c r="E5" s="9">
        <v>92994812.849999994</v>
      </c>
      <c r="F5" s="9">
        <v>92994812.849999994</v>
      </c>
      <c r="G5" s="8">
        <f>D5-E5</f>
        <v>32322209.190000013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68715784.920000002</v>
      </c>
      <c r="C16" s="8">
        <f t="shared" ref="C16:G16" si="6">C17+C18+C19+C22+C23+C26</f>
        <v>-7749599.3399999999</v>
      </c>
      <c r="D16" s="8">
        <f t="shared" si="6"/>
        <v>60966185.579999998</v>
      </c>
      <c r="E16" s="8">
        <f t="shared" si="6"/>
        <v>42332736.990000002</v>
      </c>
      <c r="F16" s="8">
        <f t="shared" si="6"/>
        <v>42332736.990000002</v>
      </c>
      <c r="G16" s="8">
        <f t="shared" si="6"/>
        <v>18633448.589999996</v>
      </c>
    </row>
    <row r="17" spans="1:7">
      <c r="A17" s="29" t="s">
        <v>134</v>
      </c>
      <c r="B17" s="9">
        <v>68715784.920000002</v>
      </c>
      <c r="C17" s="9">
        <v>-7749599.3399999999</v>
      </c>
      <c r="D17" s="8">
        <f t="shared" ref="D17:D18" si="7">B17+C17</f>
        <v>60966185.579999998</v>
      </c>
      <c r="E17" s="9">
        <v>42332736.990000002</v>
      </c>
      <c r="F17" s="9">
        <v>42332736.990000002</v>
      </c>
      <c r="G17" s="8">
        <f t="shared" ref="G17:G26" si="8">D17-E17</f>
        <v>18633448.589999996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195860319.92000002</v>
      </c>
      <c r="C27" s="8">
        <f t="shared" ref="C27:G27" si="13">C4+C16</f>
        <v>-9577112.3000000007</v>
      </c>
      <c r="D27" s="8">
        <f t="shared" si="13"/>
        <v>186283207.62</v>
      </c>
      <c r="E27" s="8">
        <f t="shared" si="13"/>
        <v>135327549.84</v>
      </c>
      <c r="F27" s="8">
        <f t="shared" si="13"/>
        <v>135327549.84</v>
      </c>
      <c r="G27" s="8">
        <f t="shared" si="13"/>
        <v>50955657.780000009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2017-10-26T16:21:45Z</dcterms:modified>
</cp:coreProperties>
</file>