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" sheetId="1" r:id="rId1"/>
    <sheet name="Instructivo_EA" sheetId="3" state="hidden" r:id="rId2"/>
  </sheets>
  <definedNames>
    <definedName name="_xlnm._FilterDatabase" localSheetId="0" hidden="1">EA!$A$2:$E$207</definedName>
  </definedNames>
  <calcPr calcId="144525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 s="1"/>
  <c r="D48" i="1"/>
  <c r="D43" i="1"/>
  <c r="D33" i="1"/>
  <c r="D28" i="1"/>
  <c r="D22" i="1"/>
  <c r="D20" i="1"/>
  <c r="D14" i="1"/>
  <c r="D5" i="1"/>
  <c r="D4" i="1" s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47" i="1" s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51" i="1" s="1"/>
  <c r="C48" i="1"/>
  <c r="C43" i="1"/>
  <c r="C33" i="1"/>
  <c r="C28" i="1"/>
  <c r="C22" i="1"/>
  <c r="C20" i="1"/>
  <c r="C14" i="1"/>
  <c r="C5" i="1"/>
  <c r="D172" i="1" l="1"/>
  <c r="C114" i="1"/>
  <c r="D114" i="1"/>
  <c r="C86" i="1"/>
  <c r="C85" i="1" s="1"/>
  <c r="D86" i="1"/>
  <c r="C4" i="1"/>
  <c r="C3" i="1" s="1"/>
  <c r="D3" i="1"/>
  <c r="D85" i="1" l="1"/>
  <c r="C207" i="1"/>
  <c r="D207" i="1"/>
</calcChain>
</file>

<file path=xl/sharedStrings.xml><?xml version="1.0" encoding="utf-8"?>
<sst xmlns="http://schemas.openxmlformats.org/spreadsheetml/2006/main" count="233" uniqueCount="218">
  <si>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</si>
  <si>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</si>
  <si>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</si>
  <si>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</si>
  <si>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</si>
  <si>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</si>
  <si>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</si>
  <si>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</si>
  <si>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</si>
  <si>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</si>
  <si>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</si>
  <si>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</si>
  <si>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</si>
  <si>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</si>
  <si>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</si>
  <si>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</si>
  <si>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</si>
  <si>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</si>
  <si>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</si>
  <si>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</si>
  <si>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</si>
  <si>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</si>
  <si>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</si>
  <si>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</si>
  <si>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</si>
  <si>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</si>
  <si>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</si>
  <si>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</si>
  <si>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</si>
  <si>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</si>
  <si>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</si>
  <si>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</si>
  <si>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</si>
  <si>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</si>
  <si>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</si>
  <si>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</si>
  <si>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</si>
  <si>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</si>
  <si>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</si>
  <si>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</si>
  <si>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</si>
  <si>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</si>
  <si>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</si>
  <si>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</si>
  <si>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</si>
  <si>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</si>
  <si>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</si>
  <si>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</si>
  <si>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</si>
  <si>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</si>
  <si>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</si>
  <si>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</si>
  <si>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</si>
  <si>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</si>
  <si>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</si>
  <si>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</si>
  <si>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</si>
  <si>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</si>
  <si>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</si>
  <si>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</si>
  <si>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</si>
  <si>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</si>
  <si>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</si>
  <si>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</si>
  <si>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</si>
  <si>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</si>
  <si>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</si>
  <si>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</si>
  <si>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</si>
  <si>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</si>
  <si>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</si>
  <si>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</si>
  <si>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</si>
  <si>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</si>
  <si>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</si>
  <si>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</si>
  <si>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</si>
  <si>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</si>
  <si>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</si>
  <si>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</si>
  <si>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</si>
  <si>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</si>
  <si>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</si>
  <si>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</si>
  <si>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</si>
  <si>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</si>
  <si>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</si>
  <si>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</si>
  <si>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</si>
  <si>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</si>
  <si>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</si>
  <si>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</si>
  <si>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</si>
  <si>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</si>
  <si>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</si>
  <si>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</si>
  <si>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</si>
  <si>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</si>
  <si>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</si>
  <si>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</si>
  <si>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</si>
  <si>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</si>
  <si>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</si>
  <si>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</si>
  <si>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</si>
  <si>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</si>
  <si>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</si>
  <si>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</si>
  <si>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</si>
  <si>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</si>
  <si>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</si>
  <si>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</si>
  <si>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</si>
  <si>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</si>
  <si>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</si>
  <si>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</si>
  <si>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</si>
  <si>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</si>
  <si>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</si>
  <si>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</si>
  <si>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</si>
  <si>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</si>
  <si>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</si>
  <si>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</si>
  <si>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</si>
  <si>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</si>
  <si>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</si>
  <si>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</si>
  <si>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</si>
  <si>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</si>
  <si>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</si>
  <si>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</si>
  <si>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</si>
  <si>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</si>
  <si>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</si>
  <si>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</si>
  <si>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</si>
  <si>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</si>
  <si>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</si>
  <si>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</si>
  <si>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</si>
  <si>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</si>
  <si>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</si>
  <si>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</si>
  <si>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</si>
  <si>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</si>
  <si>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</si>
  <si>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</si>
  <si>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</si>
  <si>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</si>
  <si>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</si>
  <si>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</si>
  <si>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</si>
  <si>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</si>
  <si>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</si>
  <si>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</si>
  <si>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</si>
  <si>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</si>
  <si>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</si>
  <si>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</si>
  <si>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</si>
  <si>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</si>
  <si>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</si>
  <si>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</si>
  <si>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</si>
  <si>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</si>
  <si>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</si>
  <si>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</si>
  <si>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</si>
  <si>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</si>
  <si>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</si>
  <si>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</si>
  <si>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</si>
  <si>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</si>
  <si>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</si>
  <si>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</si>
  <si>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</si>
  <si>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</si>
  <si>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</si>
  <si>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</si>
  <si>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</si>
  <si>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</si>
  <si>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</si>
  <si>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</si>
  <si>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</si>
  <si>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</si>
  <si>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</si>
  <si>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</si>
  <si>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</si>
  <si>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</si>
  <si>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</si>
  <si>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</si>
  <si>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</si>
  <si>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</si>
  <si>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</si>
  <si>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</si>
  <si>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</si>
  <si>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</si>
  <si>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</si>
  <si>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</si>
  <si>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</si>
  <si>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</si>
  <si>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</si>
  <si>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</si>
  <si>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</si>
  <si>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</si>
  <si>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</si>
  <si>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</si>
  <si>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</si>
  <si>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</si>
  <si>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</si>
  <si>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</si>
  <si>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</si>
  <si>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</si>
  <si>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</si>
  <si>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</si>
  <si>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</si>
  <si>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SAN MIGUEL DE ALLENDE, GTO
ESTADO DE ACTIVIDADES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</si>
</sst>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217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253365556.34</v>
      </c>
      <c r="D3" s="4">
        <f>SUM(D4+D51+D63)</f>
        <v>887512727.72000003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120381516.21000001</v>
      </c>
      <c r="D4" s="4">
        <f>SUM(D5+D14+D20+D22+D28+D33+D43+D48)</f>
        <v>185819789.06999999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97493537.530000001</v>
      </c>
      <c r="D5" s="9">
        <f>SUM(D6:D13)</f>
        <v>118403140.20999999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97352751.129999995</v>
      </c>
      <c r="D7" s="9">
        <v>117862005.48999999</v>
      </c>
      <c r="E7" s="11"/>
    </row>
    <row r="8" spans="1:5" x14ac:dyDescent="0.2">
      <c r="A8" s="7">
        <v>4113</v>
      </c>
      <c r="B8" s="25" t="s">
        <v>8</v>
      </c>
      <c r="C8" s="9">
        <v>140786.4</v>
      </c>
      <c r="D8" s="9">
        <v>530494.71999999997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10640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455325.56</v>
      </c>
      <c r="D20" s="9">
        <f>SUM(D21)</f>
        <v>1125620.77</v>
      </c>
      <c r="E20" s="11"/>
    </row>
    <row r="21" spans="1:5" x14ac:dyDescent="0.2">
      <c r="A21" s="7">
        <v>4131</v>
      </c>
      <c r="B21" s="25" t="s">
        <v>21</v>
      </c>
      <c r="C21" s="9">
        <v>455325.56</v>
      </c>
      <c r="D21" s="9">
        <v>1125620.77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10981836.609999999</v>
      </c>
      <c r="D22" s="9">
        <f>SUM(D23:D27)</f>
        <v>28741692.460000001</v>
      </c>
      <c r="E22" s="11"/>
    </row>
    <row r="23" spans="1:5" x14ac:dyDescent="0.2">
      <c r="A23" s="7">
        <v>4141</v>
      </c>
      <c r="B23" s="25" t="s">
        <v>23</v>
      </c>
      <c r="C23" s="9">
        <v>660365.47</v>
      </c>
      <c r="D23" s="9">
        <v>2397747.67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7860041.5499999998</v>
      </c>
      <c r="D25" s="9">
        <v>18085516.18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2461429.59</v>
      </c>
      <c r="D27" s="9">
        <v>8258428.6100000003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5073982.2300000004</v>
      </c>
      <c r="D28" s="9">
        <f>SUM(D29:D32)</f>
        <v>16198415.369999999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5073982.2300000004</v>
      </c>
      <c r="D32" s="9">
        <v>16198415.369999999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6376834.2799999993</v>
      </c>
      <c r="D33" s="9">
        <f>SUM(D34:D42)</f>
        <v>21350920.259999998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2870195.69</v>
      </c>
      <c r="D35" s="9">
        <v>8566990.5099999998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3506638.59</v>
      </c>
      <c r="D42" s="9">
        <v>12783929.75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132984040.13</v>
      </c>
      <c r="D51" s="4">
        <f>SUM(D52+D56)</f>
        <v>701692938.6500001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132984040.13</v>
      </c>
      <c r="D52" s="9">
        <f>SUM(D53:D55)</f>
        <v>701692938.6500001</v>
      </c>
      <c r="E52" s="11"/>
    </row>
    <row r="53" spans="1:5" x14ac:dyDescent="0.2">
      <c r="A53" s="7">
        <v>4211</v>
      </c>
      <c r="B53" s="25" t="s">
        <v>53</v>
      </c>
      <c r="C53" s="9">
        <v>51563472.82</v>
      </c>
      <c r="D53" s="9">
        <v>197129568.18000001</v>
      </c>
      <c r="E53" s="11"/>
    </row>
    <row r="54" spans="1:5" x14ac:dyDescent="0.2">
      <c r="A54" s="7">
        <v>4212</v>
      </c>
      <c r="B54" s="25" t="s">
        <v>54</v>
      </c>
      <c r="C54" s="9">
        <v>59070138</v>
      </c>
      <c r="D54" s="9">
        <v>194768528</v>
      </c>
      <c r="E54" s="11"/>
    </row>
    <row r="55" spans="1:5" x14ac:dyDescent="0.2">
      <c r="A55" s="7">
        <v>4213</v>
      </c>
      <c r="B55" s="25" t="s">
        <v>55</v>
      </c>
      <c r="C55" s="9">
        <v>22350429.309999999</v>
      </c>
      <c r="D55" s="9">
        <v>309794842.47000003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112832876.67</v>
      </c>
      <c r="D85" s="4">
        <f>SUM(D86+D114+D147+D157+D172+D204)</f>
        <v>545413124.05000007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89655053.629999995</v>
      </c>
      <c r="D86" s="4">
        <f>SUM(D87+D94+D104)</f>
        <v>371053313.32000005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44419115.679999992</v>
      </c>
      <c r="D87" s="9">
        <f>SUM(D88:D93)</f>
        <v>172443483.43000001</v>
      </c>
      <c r="E87" s="11"/>
    </row>
    <row r="88" spans="1:5" x14ac:dyDescent="0.2">
      <c r="A88" s="7">
        <v>5111</v>
      </c>
      <c r="B88" s="25" t="s">
        <v>84</v>
      </c>
      <c r="C88" s="9">
        <v>38808916.899999999</v>
      </c>
      <c r="D88" s="9">
        <v>138870238.36000001</v>
      </c>
      <c r="E88" s="11"/>
    </row>
    <row r="89" spans="1:5" x14ac:dyDescent="0.2">
      <c r="A89" s="7">
        <v>5112</v>
      </c>
      <c r="B89" s="25" t="s">
        <v>85</v>
      </c>
      <c r="C89" s="9">
        <v>0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2688877.37</v>
      </c>
      <c r="D90" s="9">
        <v>18000289.399999999</v>
      </c>
      <c r="E90" s="11"/>
    </row>
    <row r="91" spans="1:5" x14ac:dyDescent="0.2">
      <c r="A91" s="7">
        <v>5114</v>
      </c>
      <c r="B91" s="25" t="s">
        <v>87</v>
      </c>
      <c r="C91" s="9">
        <v>270296.65000000002</v>
      </c>
      <c r="D91" s="9">
        <v>337976.66</v>
      </c>
      <c r="E91" s="11"/>
    </row>
    <row r="92" spans="1:5" x14ac:dyDescent="0.2">
      <c r="A92" s="7">
        <v>5115</v>
      </c>
      <c r="B92" s="25" t="s">
        <v>88</v>
      </c>
      <c r="C92" s="9">
        <v>2651024.7599999998</v>
      </c>
      <c r="D92" s="9">
        <v>15234979.01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9601283.5299999993</v>
      </c>
      <c r="D94" s="9">
        <f>SUM(D95:D103)</f>
        <v>41752964.759999998</v>
      </c>
      <c r="E94" s="11"/>
    </row>
    <row r="95" spans="1:5" x14ac:dyDescent="0.2">
      <c r="A95" s="7">
        <v>5121</v>
      </c>
      <c r="B95" s="25" t="s">
        <v>91</v>
      </c>
      <c r="C95" s="9">
        <v>459405.18</v>
      </c>
      <c r="D95" s="9">
        <v>3140220.59</v>
      </c>
      <c r="E95" s="11"/>
    </row>
    <row r="96" spans="1:5" x14ac:dyDescent="0.2">
      <c r="A96" s="7">
        <v>5122</v>
      </c>
      <c r="B96" s="25" t="s">
        <v>92</v>
      </c>
      <c r="C96" s="9">
        <v>273853.44</v>
      </c>
      <c r="D96" s="9">
        <v>1666267.41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601.73</v>
      </c>
      <c r="E97" s="11"/>
    </row>
    <row r="98" spans="1:5" x14ac:dyDescent="0.2">
      <c r="A98" s="7">
        <v>5124</v>
      </c>
      <c r="B98" s="25" t="s">
        <v>94</v>
      </c>
      <c r="C98" s="9">
        <v>748843.99</v>
      </c>
      <c r="D98" s="9">
        <v>5546189.4199999999</v>
      </c>
      <c r="E98" s="11"/>
    </row>
    <row r="99" spans="1:5" x14ac:dyDescent="0.2">
      <c r="A99" s="7">
        <v>5125</v>
      </c>
      <c r="B99" s="25" t="s">
        <v>95</v>
      </c>
      <c r="C99" s="9">
        <v>1222029.31</v>
      </c>
      <c r="D99" s="9">
        <v>3994350.22</v>
      </c>
      <c r="E99" s="11"/>
    </row>
    <row r="100" spans="1:5" x14ac:dyDescent="0.2">
      <c r="A100" s="7">
        <v>5126</v>
      </c>
      <c r="B100" s="25" t="s">
        <v>96</v>
      </c>
      <c r="C100" s="9">
        <v>6152131.4800000004</v>
      </c>
      <c r="D100" s="9">
        <v>22198380.559999999</v>
      </c>
      <c r="E100" s="11"/>
    </row>
    <row r="101" spans="1:5" x14ac:dyDescent="0.2">
      <c r="A101" s="7">
        <v>5127</v>
      </c>
      <c r="B101" s="25" t="s">
        <v>97</v>
      </c>
      <c r="C101" s="9">
        <v>674518.52</v>
      </c>
      <c r="D101" s="9">
        <v>3332780.61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148578.6</v>
      </c>
      <c r="E102" s="11"/>
    </row>
    <row r="103" spans="1:5" x14ac:dyDescent="0.2">
      <c r="A103" s="7">
        <v>5129</v>
      </c>
      <c r="B103" s="25" t="s">
        <v>99</v>
      </c>
      <c r="C103" s="9">
        <v>70501.61</v>
      </c>
      <c r="D103" s="9">
        <v>1725595.62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35634654.419999994</v>
      </c>
      <c r="D104" s="9">
        <f>SUM(D105:D113)</f>
        <v>156856865.13000003</v>
      </c>
      <c r="E104" s="11"/>
    </row>
    <row r="105" spans="1:5" x14ac:dyDescent="0.2">
      <c r="A105" s="7">
        <v>5131</v>
      </c>
      <c r="B105" s="25" t="s">
        <v>101</v>
      </c>
      <c r="C105" s="9">
        <v>8353647.2300000004</v>
      </c>
      <c r="D105" s="9">
        <v>29827806.43</v>
      </c>
      <c r="E105" s="11"/>
    </row>
    <row r="106" spans="1:5" x14ac:dyDescent="0.2">
      <c r="A106" s="7">
        <v>5132</v>
      </c>
      <c r="B106" s="25" t="s">
        <v>102</v>
      </c>
      <c r="C106" s="9">
        <v>1821924.06</v>
      </c>
      <c r="D106" s="9">
        <v>4030632.77</v>
      </c>
      <c r="E106" s="11"/>
    </row>
    <row r="107" spans="1:5" x14ac:dyDescent="0.2">
      <c r="A107" s="7">
        <v>5133</v>
      </c>
      <c r="B107" s="25" t="s">
        <v>103</v>
      </c>
      <c r="C107" s="9">
        <v>17677644.399999999</v>
      </c>
      <c r="D107" s="9">
        <v>57163088.880000003</v>
      </c>
      <c r="E107" s="11"/>
    </row>
    <row r="108" spans="1:5" x14ac:dyDescent="0.2">
      <c r="A108" s="7">
        <v>5134</v>
      </c>
      <c r="B108" s="25" t="s">
        <v>104</v>
      </c>
      <c r="C108" s="9">
        <v>654852.11</v>
      </c>
      <c r="D108" s="9">
        <v>2214410.1</v>
      </c>
      <c r="E108" s="11"/>
    </row>
    <row r="109" spans="1:5" x14ac:dyDescent="0.2">
      <c r="A109" s="7">
        <v>5135</v>
      </c>
      <c r="B109" s="25" t="s">
        <v>105</v>
      </c>
      <c r="C109" s="9">
        <v>3454855.99</v>
      </c>
      <c r="D109" s="9">
        <v>39448070.960000001</v>
      </c>
      <c r="E109" s="11"/>
    </row>
    <row r="110" spans="1:5" x14ac:dyDescent="0.2">
      <c r="A110" s="7">
        <v>5136</v>
      </c>
      <c r="B110" s="25" t="s">
        <v>106</v>
      </c>
      <c r="C110" s="9">
        <v>311670.08</v>
      </c>
      <c r="D110" s="9">
        <v>2785255.1</v>
      </c>
      <c r="E110" s="11"/>
    </row>
    <row r="111" spans="1:5" x14ac:dyDescent="0.2">
      <c r="A111" s="7">
        <v>5137</v>
      </c>
      <c r="B111" s="25" t="s">
        <v>107</v>
      </c>
      <c r="C111" s="9">
        <v>211061.78</v>
      </c>
      <c r="D111" s="9">
        <v>1629562.85</v>
      </c>
      <c r="E111" s="11"/>
    </row>
    <row r="112" spans="1:5" x14ac:dyDescent="0.2">
      <c r="A112" s="7">
        <v>5138</v>
      </c>
      <c r="B112" s="25" t="s">
        <v>108</v>
      </c>
      <c r="C112" s="9">
        <v>1941718.83</v>
      </c>
      <c r="D112" s="9">
        <v>15194400.83</v>
      </c>
      <c r="E112" s="11"/>
    </row>
    <row r="113" spans="1:5" x14ac:dyDescent="0.2">
      <c r="A113" s="7">
        <v>5139</v>
      </c>
      <c r="B113" s="25" t="s">
        <v>109</v>
      </c>
      <c r="C113" s="9">
        <v>1207279.94</v>
      </c>
      <c r="D113" s="9">
        <v>4563637.21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21957380.540000003</v>
      </c>
      <c r="D114" s="4">
        <f>SUM(D115+D118+D121+D124+D129+D133+D136+D138+D144)</f>
        <v>130323697.40000001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11832760.220000001</v>
      </c>
      <c r="D115" s="9">
        <f>SUM(D116:D117)</f>
        <v>41783146.560000002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11832760.220000001</v>
      </c>
      <c r="D117" s="9">
        <v>41783146.560000002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427410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427410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8924451.6999999993</v>
      </c>
      <c r="D124" s="9">
        <f>SUM(D125:D128)</f>
        <v>88113140.840000004</v>
      </c>
      <c r="E124" s="11"/>
    </row>
    <row r="125" spans="1:5" x14ac:dyDescent="0.2">
      <c r="A125" s="7">
        <v>5241</v>
      </c>
      <c r="B125" s="25" t="s">
        <v>116</v>
      </c>
      <c r="C125" s="9">
        <v>6953837.4699999997</v>
      </c>
      <c r="D125" s="9">
        <v>78608076.969999999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1488751.06</v>
      </c>
      <c r="E126" s="11"/>
    </row>
    <row r="127" spans="1:5" x14ac:dyDescent="0.2">
      <c r="A127" s="7">
        <v>5243</v>
      </c>
      <c r="B127" s="25" t="s">
        <v>118</v>
      </c>
      <c r="C127" s="9">
        <v>1970334.23</v>
      </c>
      <c r="D127" s="9">
        <v>7908060.7800000003</v>
      </c>
      <c r="E127" s="11"/>
    </row>
    <row r="128" spans="1:5" x14ac:dyDescent="0.2">
      <c r="A128" s="7">
        <v>5244</v>
      </c>
      <c r="B128" s="25" t="s">
        <v>119</v>
      </c>
      <c r="C128" s="9">
        <v>280</v>
      </c>
      <c r="D128" s="9">
        <v>108252.03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1200168.6199999999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1130068.18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70100.44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623748</v>
      </c>
      <c r="D147" s="4">
        <f>SUM(D148+D151+D154)</f>
        <v>21050967.170000002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623748</v>
      </c>
      <c r="D154" s="9">
        <f>SUM(D155:D156)</f>
        <v>21050967.170000002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623748</v>
      </c>
      <c r="D156" s="9">
        <v>21050967.170000002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594142.5</v>
      </c>
      <c r="D157" s="4">
        <f>SUM(D158+D161+D164+D167+D169)</f>
        <v>2925585.03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594142.5</v>
      </c>
      <c r="D158" s="9">
        <f>SUM(D159:D160)</f>
        <v>2925585.03</v>
      </c>
      <c r="E158" s="11"/>
    </row>
    <row r="159" spans="1:5" x14ac:dyDescent="0.2">
      <c r="A159" s="7">
        <v>5411</v>
      </c>
      <c r="B159" s="25" t="s">
        <v>141</v>
      </c>
      <c r="C159" s="9">
        <v>594142.5</v>
      </c>
      <c r="D159" s="9">
        <v>2925585.03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2552</v>
      </c>
      <c r="D172" s="4">
        <f>SUM(D173+D182+D185+D191+D193+D195)</f>
        <v>20059561.130000003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2552</v>
      </c>
      <c r="D173" s="9">
        <f>SUM(D174:D181)</f>
        <v>20059561.130000003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7213602.7599999998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2552</v>
      </c>
      <c r="D178" s="9">
        <v>12702363.300000001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143595.07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140532679.67000002</v>
      </c>
      <c r="D207" s="14">
        <f>D3-D85</f>
        <v>342099603.66999996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213</v>
      </c>
      <c r="C214" s="36"/>
      <c r="D214" s="35" t="s">
        <v>213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214</v>
      </c>
    </row>
    <row r="3" spans="1:1" x14ac:dyDescent="0.2">
      <c r="A3" s="19" t="s">
        <v>198</v>
      </c>
    </row>
    <row r="4" spans="1:1" x14ac:dyDescent="0.2">
      <c r="A4" s="19" t="s">
        <v>215</v>
      </c>
    </row>
    <row r="5" spans="1:1" x14ac:dyDescent="0.2">
      <c r="A5" s="19" t="s">
        <v>216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2014-12-05T05:22:37Z</cp:lastPrinted>
  <dcterms:created xsi:type="dcterms:W3CDTF">2012-12-11T20:29:16Z</dcterms:created>
  <dcterms:modified xsi:type="dcterms:W3CDTF">2017-04-22T16:15:42Z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