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3ER TRIMESTRE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C26" i="2" s="1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H53" i="3"/>
  <c r="G5" i="3"/>
  <c r="G79" i="3" s="1"/>
  <c r="H16" i="3"/>
  <c r="H5" i="3" s="1"/>
  <c r="F26" i="2"/>
  <c r="E26" i="2"/>
  <c r="B26" i="2"/>
  <c r="D26" i="2"/>
  <c r="H128" i="1"/>
  <c r="H108" i="1"/>
  <c r="G79" i="1"/>
  <c r="H88" i="1"/>
  <c r="H53" i="1"/>
  <c r="H43" i="1"/>
  <c r="H33" i="1"/>
  <c r="H23" i="1"/>
  <c r="C4" i="1"/>
  <c r="C154" i="1" s="1"/>
  <c r="G4" i="1"/>
  <c r="H13" i="1"/>
  <c r="D4" i="1"/>
  <c r="D154" i="1" s="1"/>
  <c r="F4" i="1"/>
  <c r="F154" i="1" s="1"/>
  <c r="D16" i="4"/>
  <c r="D27" i="4" s="1"/>
  <c r="G16" i="4"/>
  <c r="E5" i="3"/>
  <c r="H6" i="3"/>
  <c r="G16" i="2"/>
  <c r="G5" i="2"/>
  <c r="E79" i="1"/>
  <c r="H80" i="1"/>
  <c r="E4" i="1"/>
  <c r="H5" i="1"/>
  <c r="H79" i="1"/>
  <c r="C27" i="4"/>
  <c r="E42" i="3"/>
  <c r="H42" i="3" s="1"/>
  <c r="G11" i="4"/>
  <c r="G4" i="4" s="1"/>
  <c r="G27" i="4" s="1"/>
  <c r="G26" i="2" l="1"/>
  <c r="G154" i="1"/>
  <c r="H4" i="1"/>
  <c r="H154" i="1" s="1"/>
  <c r="H79" i="3"/>
  <c r="E154" i="1"/>
  <c r="E79" i="3"/>
</calcChain>
</file>

<file path=xl/sharedStrings.xml><?xml version="1.0" encoding="utf-8"?>
<sst xmlns="http://schemas.openxmlformats.org/spreadsheetml/2006/main" count="490" uniqueCount="333">
  <si>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</si>
  <si>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</si>
  <si>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</si>
  <si>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</si>
  <si>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</si>
  <si>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</si>
  <si>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</si>
  <si>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</si>
  <si>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</si>
  <si>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</si>
  <si>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</si>
  <si>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</si>
  <si>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</si>
  <si>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</si>
  <si>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</si>
  <si>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</si>
  <si>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</si>
  <si>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</si>
  <si>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</si>
  <si>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</si>
  <si>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</si>
  <si>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</si>
  <si>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</si>
  <si>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</si>
  <si>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</si>
  <si>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</si>
  <si>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</si>
  <si>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</si>
  <si>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</si>
  <si>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</si>
  <si>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</si>
  <si>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</si>
  <si>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</si>
  <si>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</si>
  <si>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</si>
  <si>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</si>
  <si>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</si>
  <si>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</si>
  <si>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</si>
  <si>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</si>
  <si>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</si>
  <si>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</si>
  <si>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</si>
  <si>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</si>
  <si>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</si>
  <si>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</si>
  <si>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</si>
  <si>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</si>
  <si>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</si>
  <si>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</si>
  <si>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</si>
  <si>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</si>
  <si>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</si>
  <si>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</si>
  <si>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</si>
  <si>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</si>
  <si>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</si>
  <si>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</si>
  <si>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</si>
  <si>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</si>
  <si>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</si>
  <si>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</si>
  <si>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</si>
  <si>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</si>
  <si>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</si>
  <si>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</si>
  <si>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</si>
  <si>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</si>
  <si>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</si>
  <si>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</si>
  <si>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</si>
  <si>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</si>
  <si>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</si>
  <si>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</si>
  <si>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</si>
  <si>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</si>
  <si>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</si>
  <si>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</si>
  <si>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</si>
  <si>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</si>
  <si>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</si>
  <si>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</si>
  <si>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</si>
  <si>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</si>
  <si>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</si>
  <si>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</si>
  <si>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</si>
  <si>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</si>
  <si>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</si>
  <si>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</si>
  <si>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</si>
  <si>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</si>
  <si>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</si>
  <si>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</si>
  <si>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</si>
  <si>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</si>
  <si>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</si>
  <si>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</si>
  <si>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</si>
  <si>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</si>
  <si>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</si>
  <si>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</si>
  <si>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</si>
  <si>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</si>
  <si>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</si>
  <si>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</si>
  <si>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</si>
  <si>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</si>
  <si>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</si>
  <si>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</si>
  <si>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</si>
  <si>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</si>
  <si>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</si>
  <si>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</si>
  <si>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</si>
  <si>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</si>
  <si>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</si>
  <si>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</si>
  <si>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</si>
  <si>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</si>
  <si>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</si>
  <si>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</si>
  <si>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</si>
  <si>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</si>
  <si>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</si>
  <si>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</si>
  <si>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</si>
  <si>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</si>
  <si>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</si>
  <si>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</si>
  <si>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</si>
  <si>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</si>
  <si>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</si>
  <si>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</si>
  <si>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</si>
  <si>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</si>
  <si>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</si>
  <si>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</si>
  <si>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</si>
  <si>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</si>
  <si>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</si>
  <si>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</si>
  <si>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</si>
  <si>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</si>
  <si>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</si>
  <si>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</si>
  <si>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</si>
  <si>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</si>
  <si>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</si>
  <si>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</si>
  <si>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</si>
  <si>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</si>
  <si>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</si>
  <si>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</si>
  <si>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</si>
  <si>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</si>
  <si>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</si>
  <si>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</si>
  <si>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</si>
  <si>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</si>
  <si>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</si>
  <si>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</si>
  <si>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</si>
  <si>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</si>
  <si>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</si>
  <si>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</si>
  <si>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</si>
  <si>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</si>
  <si>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</si>
  <si>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</si>
  <si>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</si>
  <si>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</si>
  <si>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</si>
  <si>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</si>
  <si>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</si>
  <si>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</si>
  <si>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</si>
  <si>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</si>
  <si>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</si>
  <si>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</si>
  <si>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</si>
  <si>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</si>
  <si>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</si>
  <si>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</si>
  <si>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</si>
  <si>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</si>
  <si>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</si>
  <si>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</si>
  <si>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</si>
  <si>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</si>
  <si>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</si>
  <si>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</si>
  <si>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</si>
  <si>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</si>
  <si>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</si>
  <si>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</si>
  <si>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</si>
  <si>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</si>
  <si>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</si>
  <si>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</si>
  <si>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</si>
  <si>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</si>
  <si>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</si>
  <si>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</si>
  <si>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</si>
  <si>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</si>
  <si>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</si>
  <si>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</si>
  <si>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</si>
  <si>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</si>
  <si>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</si>
  <si>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</si>
  <si>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</si>
  <si>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</si>
  <si>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</si>
  <si>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</si>
  <si>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</si>
  <si>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</si>
  <si>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</si>
  <si>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</si>
  <si>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</si>
  <si>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</si>
  <si>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</si>
  <si>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</si>
  <si>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</si>
  <si>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</si>
  <si>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</si>
  <si>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</si>
  <si>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</si>
  <si>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</si>
  <si>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</si>
  <si>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</si>
  <si>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</si>
  <si>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</si>
  <si>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</si>
  <si>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</si>
  <si>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</si>
  <si>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</si>
  <si>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</si>
  <si>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</si>
  <si>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</si>
  <si>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</si>
  <si>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</si>
  <si>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</si>
  <si>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</si>
  <si>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</si>
  <si>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</si>
  <si>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</si>
  <si>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</si>
  <si>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</si>
  <si>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</si>
  <si>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</si>
  <si>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</si>
  <si>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</si>
  <si>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</si>
  <si>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</si>
  <si>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</si>
  <si>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</si>
  <si>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</si>
  <si>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</si>
  <si>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</si>
  <si>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</si>
  <si>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</si>
  <si>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</si>
  <si>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</si>
  <si>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</si>
  <si>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</si>
  <si>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</si>
  <si>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</si>
  <si>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</si>
  <si>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</si>
  <si>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</si>
  <si>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</si>
  <si>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</si>
  <si>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</si>
  <si>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</si>
  <si>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</si>
  <si>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</si>
  <si>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</si>
  <si>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</si>
  <si>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</si>
  <si>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</si>
  <si>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</si>
  <si>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</si>
  <si>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</si>
  <si>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</si>
  <si>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</si>
  <si>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</si>
  <si>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</si>
  <si>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</si>
  <si>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</si>
  <si>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</si>
  <si>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</si>
  <si>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</si>
  <si>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</si>
  <si>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</si>
  <si>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</si>
  <si>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</si>
  <si>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</si>
  <si>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</si>
  <si>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</si>
  <si>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</si>
  <si>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</si>
  <si>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</si>
  <si>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</si>
  <si>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</si>
  <si>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</si>
  <si>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</si>
  <si>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</si>
  <si>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</si>
  <si>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</si>
  <si>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</si>
  <si>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</si>
  <si>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</si>
  <si>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</si>
  <si>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</si>
  <si>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</si>
  <si>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</si>
  <si>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</si>
  <si>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</si>
  <si>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</si>
  <si>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</si>
  <si>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</si>
  <si>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</si>
  <si>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</si>
  <si>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SISTEMA DE AGUA POTABLE Y ALCANTARILLADO SAN MIGUEL DE ALLENDE, GTO. 
Clasificación por Objeto del Gasto (Capítulo y Concepto)
al 30 de Septiembre de 2017
PESOS</t>
  </si>
  <si>
    <t>SISTEMA DE AGUA POTABLE Y ALCANTARILLADO SAN MIGUEL DE ALLENDE, GTO. 
Estado Analítico del Ejercicio del Presupuesto de Egresos Detallado - LDF
Clasificación Administrativa
al 30 de Septiembre de 2017
PESOS</t>
  </si>
  <si>
    <t>SISTEMA DE AGUA POTABLE Y ALCANTARILLADO SAN MIGUEL DE ALLENDE, GTO. 
Estado Analítico del Ejercicio del Presupuesto de Egresos Detallado - LDF
Clasificación Funcional (Finalidad y Función)
al 30 de Septiembre de 2017
PESOS</t>
  </si>
  <si>
    <t>SISTEMA DE AGUA POTABLE Y ALCANTARILLADO SAN MIGUEL DE ALLENDE, GTO. 
Estado Analítico del Ejercicio del Presupuesto de Egresos Detallado - LDF
Clasificación de Servicios Personales por Categoría
al 30 de Septiembre de 2017
PESOS</t>
  </si>
  <si>
    <t>Bajo protesta de decir verdad declaramos que los Estados Financieros y sus notas, son razonablemente correctos y son responsabilidad del emisor.</t>
  </si>
  <si>
    <t>_________________________</t>
  </si>
  <si>
    <t>ENCARGADA DIRECTORA ADMINISTRATIVA
C. AMERICA MARGARITA BUSTAMANTE CANO</t>
  </si>
  <si>
    <t>DIRECTOR GENERAL
ING. JUAN ANTONIO JARAMILLO VILLALOBOS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</si>
</sst>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topLeftCell="A121" workbookViewId="0">
      <selection activeCell="B158" sqref="B158:E163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325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92395337.999999985</v>
      </c>
      <c r="D4" s="5">
        <f t="shared" ref="D4:H4" si="0">D5+D13+D23+D33+D43+D53+D57+D66+D70</f>
        <v>26774463</v>
      </c>
      <c r="E4" s="5">
        <f t="shared" si="0"/>
        <v>119169800.99999999</v>
      </c>
      <c r="F4" s="5">
        <f t="shared" si="0"/>
        <v>58634753.159999996</v>
      </c>
      <c r="G4" s="5">
        <f t="shared" si="0"/>
        <v>58634753.159999996</v>
      </c>
      <c r="H4" s="5">
        <f t="shared" si="0"/>
        <v>60535047.840000004</v>
      </c>
    </row>
    <row r="5" spans="1:8">
      <c r="A5" s="56" t="s">
        <v>9</v>
      </c>
      <c r="B5" s="57"/>
      <c r="C5" s="6">
        <f>SUM(C6:C12)</f>
        <v>43559477.579999998</v>
      </c>
      <c r="D5" s="6">
        <f t="shared" ref="D5:H5" si="1">SUM(D6:D12)</f>
        <v>464000</v>
      </c>
      <c r="E5" s="6">
        <f t="shared" si="1"/>
        <v>44023477.579999998</v>
      </c>
      <c r="F5" s="6">
        <f t="shared" si="1"/>
        <v>30488359.179999996</v>
      </c>
      <c r="G5" s="6">
        <f t="shared" si="1"/>
        <v>30488359.179999996</v>
      </c>
      <c r="H5" s="6">
        <f t="shared" si="1"/>
        <v>13535118.4</v>
      </c>
    </row>
    <row r="6" spans="1:8">
      <c r="A6" s="35" t="s">
        <v>147</v>
      </c>
      <c r="B6" s="36" t="s">
        <v>10</v>
      </c>
      <c r="C6" s="7">
        <v>25898187.239999998</v>
      </c>
      <c r="D6" s="7">
        <v>231400</v>
      </c>
      <c r="E6" s="7">
        <f>C6+D6</f>
        <v>26129587.239999998</v>
      </c>
      <c r="F6" s="7">
        <v>19858914.469999999</v>
      </c>
      <c r="G6" s="7">
        <v>19858914.469999999</v>
      </c>
      <c r="H6" s="7">
        <f>E6-F6</f>
        <v>6270672.7699999996</v>
      </c>
    </row>
    <row r="7" spans="1:8">
      <c r="A7" s="35" t="s">
        <v>148</v>
      </c>
      <c r="B7" s="36" t="s">
        <v>11</v>
      </c>
      <c r="C7" s="7">
        <v>120000</v>
      </c>
      <c r="D7" s="7">
        <v>514000</v>
      </c>
      <c r="E7" s="7">
        <f t="shared" ref="E7:E12" si="2">C7+D7</f>
        <v>634000</v>
      </c>
      <c r="F7" s="7">
        <v>399533.73</v>
      </c>
      <c r="G7" s="7">
        <v>399533.73</v>
      </c>
      <c r="H7" s="7">
        <f t="shared" ref="H7:H70" si="3">E7-F7</f>
        <v>234466.27000000002</v>
      </c>
    </row>
    <row r="8" spans="1:8">
      <c r="A8" s="35" t="s">
        <v>149</v>
      </c>
      <c r="B8" s="36" t="s">
        <v>12</v>
      </c>
      <c r="C8" s="7">
        <v>4163927.14</v>
      </c>
      <c r="D8" s="7">
        <v>-51600</v>
      </c>
      <c r="E8" s="7">
        <f t="shared" si="2"/>
        <v>4112327.14</v>
      </c>
      <c r="F8" s="7">
        <v>592713.61</v>
      </c>
      <c r="G8" s="7">
        <v>592713.61</v>
      </c>
      <c r="H8" s="7">
        <f t="shared" si="3"/>
        <v>3519613.5300000003</v>
      </c>
    </row>
    <row r="9" spans="1:8">
      <c r="A9" s="35" t="s">
        <v>150</v>
      </c>
      <c r="B9" s="36" t="s">
        <v>13</v>
      </c>
      <c r="C9" s="7">
        <v>6300000</v>
      </c>
      <c r="D9" s="7">
        <v>-88800</v>
      </c>
      <c r="E9" s="7">
        <f t="shared" si="2"/>
        <v>6211200</v>
      </c>
      <c r="F9" s="7">
        <v>4172528.81</v>
      </c>
      <c r="G9" s="7">
        <v>4172528.81</v>
      </c>
      <c r="H9" s="7">
        <f t="shared" si="3"/>
        <v>2038671.19</v>
      </c>
    </row>
    <row r="10" spans="1:8">
      <c r="A10" s="35" t="s">
        <v>151</v>
      </c>
      <c r="B10" s="36" t="s">
        <v>14</v>
      </c>
      <c r="C10" s="7">
        <v>7077363.2000000002</v>
      </c>
      <c r="D10" s="7">
        <v>-141000</v>
      </c>
      <c r="E10" s="7">
        <f t="shared" si="2"/>
        <v>6936363.2000000002</v>
      </c>
      <c r="F10" s="7">
        <v>5464668.5599999996</v>
      </c>
      <c r="G10" s="7">
        <v>5464668.5599999996</v>
      </c>
      <c r="H10" s="7">
        <f t="shared" si="3"/>
        <v>1471694.6400000006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9498320.9900000002</v>
      </c>
      <c r="D13" s="6">
        <f t="shared" ref="D13:G13" si="4">SUM(D14:D22)</f>
        <v>-532000</v>
      </c>
      <c r="E13" s="6">
        <f t="shared" si="4"/>
        <v>8966320.9900000002</v>
      </c>
      <c r="F13" s="6">
        <f t="shared" si="4"/>
        <v>4599338.1499999994</v>
      </c>
      <c r="G13" s="6">
        <f t="shared" si="4"/>
        <v>4599338.1499999994</v>
      </c>
      <c r="H13" s="6">
        <f t="shared" si="3"/>
        <v>4366982.8400000008</v>
      </c>
    </row>
    <row r="14" spans="1:8">
      <c r="A14" s="35" t="s">
        <v>154</v>
      </c>
      <c r="B14" s="36" t="s">
        <v>18</v>
      </c>
      <c r="C14" s="7">
        <v>707860</v>
      </c>
      <c r="D14" s="7">
        <v>155000</v>
      </c>
      <c r="E14" s="7">
        <f t="shared" ref="E14:E22" si="5">C14+D14</f>
        <v>862860</v>
      </c>
      <c r="F14" s="7">
        <v>528696.56999999995</v>
      </c>
      <c r="G14" s="7">
        <v>528696.56999999995</v>
      </c>
      <c r="H14" s="7">
        <f t="shared" si="3"/>
        <v>334163.43000000005</v>
      </c>
    </row>
    <row r="15" spans="1:8">
      <c r="A15" s="35" t="s">
        <v>155</v>
      </c>
      <c r="B15" s="36" t="s">
        <v>19</v>
      </c>
      <c r="C15" s="7">
        <v>125200</v>
      </c>
      <c r="D15" s="7">
        <v>15000</v>
      </c>
      <c r="E15" s="7">
        <f t="shared" si="5"/>
        <v>140200</v>
      </c>
      <c r="F15" s="7">
        <v>84629.78</v>
      </c>
      <c r="G15" s="7">
        <v>84629.78</v>
      </c>
      <c r="H15" s="7">
        <f t="shared" si="3"/>
        <v>55570.22</v>
      </c>
    </row>
    <row r="16" spans="1:8">
      <c r="A16" s="35" t="s">
        <v>156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4365700</v>
      </c>
      <c r="D17" s="7">
        <v>-443000</v>
      </c>
      <c r="E17" s="7">
        <f t="shared" si="5"/>
        <v>3922700</v>
      </c>
      <c r="F17" s="7">
        <v>1533080.15</v>
      </c>
      <c r="G17" s="7">
        <v>1533080.15</v>
      </c>
      <c r="H17" s="7">
        <f t="shared" si="3"/>
        <v>2389619.85</v>
      </c>
    </row>
    <row r="18" spans="1:8">
      <c r="A18" s="35" t="s">
        <v>158</v>
      </c>
      <c r="B18" s="36" t="s">
        <v>22</v>
      </c>
      <c r="C18" s="7">
        <v>697800.13</v>
      </c>
      <c r="D18" s="7">
        <v>15000</v>
      </c>
      <c r="E18" s="7">
        <f t="shared" si="5"/>
        <v>712800.13</v>
      </c>
      <c r="F18" s="7">
        <v>402384.92</v>
      </c>
      <c r="G18" s="7">
        <v>402384.92</v>
      </c>
      <c r="H18" s="7">
        <f t="shared" si="3"/>
        <v>310415.21000000002</v>
      </c>
    </row>
    <row r="19" spans="1:8">
      <c r="A19" s="35" t="s">
        <v>159</v>
      </c>
      <c r="B19" s="36" t="s">
        <v>23</v>
      </c>
      <c r="C19" s="7">
        <v>1356504.18</v>
      </c>
      <c r="D19" s="7">
        <v>402000</v>
      </c>
      <c r="E19" s="7">
        <f t="shared" si="5"/>
        <v>1758504.18</v>
      </c>
      <c r="F19" s="7">
        <v>1153781.1299999999</v>
      </c>
      <c r="G19" s="7">
        <v>1153781.1299999999</v>
      </c>
      <c r="H19" s="7">
        <f t="shared" si="3"/>
        <v>604723.05000000005</v>
      </c>
    </row>
    <row r="20" spans="1:8">
      <c r="A20" s="35" t="s">
        <v>160</v>
      </c>
      <c r="B20" s="36" t="s">
        <v>24</v>
      </c>
      <c r="C20" s="7">
        <v>441927.42</v>
      </c>
      <c r="D20" s="7">
        <v>33000</v>
      </c>
      <c r="E20" s="7">
        <f t="shared" si="5"/>
        <v>474927.42</v>
      </c>
      <c r="F20" s="7">
        <v>354533.72</v>
      </c>
      <c r="G20" s="7">
        <v>354533.72</v>
      </c>
      <c r="H20" s="7">
        <f t="shared" si="3"/>
        <v>120393.70000000001</v>
      </c>
    </row>
    <row r="21" spans="1:8">
      <c r="A21" s="35" t="s">
        <v>161</v>
      </c>
      <c r="B21" s="36" t="s">
        <v>25</v>
      </c>
      <c r="C21" s="7">
        <v>5000</v>
      </c>
      <c r="D21" s="7">
        <v>0</v>
      </c>
      <c r="E21" s="7">
        <f t="shared" si="5"/>
        <v>5000</v>
      </c>
      <c r="F21" s="7">
        <v>0</v>
      </c>
      <c r="G21" s="7">
        <v>0</v>
      </c>
      <c r="H21" s="7">
        <f t="shared" si="3"/>
        <v>5000</v>
      </c>
    </row>
    <row r="22" spans="1:8">
      <c r="A22" s="35" t="s">
        <v>162</v>
      </c>
      <c r="B22" s="36" t="s">
        <v>26</v>
      </c>
      <c r="C22" s="7">
        <v>1798329.26</v>
      </c>
      <c r="D22" s="7">
        <v>-709000</v>
      </c>
      <c r="E22" s="7">
        <f t="shared" si="5"/>
        <v>1089329.26</v>
      </c>
      <c r="F22" s="7">
        <v>542231.88</v>
      </c>
      <c r="G22" s="7">
        <v>542231.88</v>
      </c>
      <c r="H22" s="7">
        <f t="shared" si="3"/>
        <v>547097.38</v>
      </c>
    </row>
    <row r="23" spans="1:8">
      <c r="A23" s="56" t="s">
        <v>27</v>
      </c>
      <c r="B23" s="57"/>
      <c r="C23" s="6">
        <f>SUM(C24:C32)</f>
        <v>28438658.719999999</v>
      </c>
      <c r="D23" s="6">
        <f t="shared" ref="D23:G23" si="6">SUM(D24:D32)</f>
        <v>6166380</v>
      </c>
      <c r="E23" s="6">
        <f t="shared" si="6"/>
        <v>34605038.719999999</v>
      </c>
      <c r="F23" s="6">
        <f t="shared" si="6"/>
        <v>19900165.969999999</v>
      </c>
      <c r="G23" s="6">
        <f t="shared" si="6"/>
        <v>19900165.969999999</v>
      </c>
      <c r="H23" s="6">
        <f t="shared" si="3"/>
        <v>14704872.75</v>
      </c>
    </row>
    <row r="24" spans="1:8">
      <c r="A24" s="35" t="s">
        <v>163</v>
      </c>
      <c r="B24" s="36" t="s">
        <v>28</v>
      </c>
      <c r="C24" s="7">
        <v>14260345.199999999</v>
      </c>
      <c r="D24" s="7">
        <v>3256500</v>
      </c>
      <c r="E24" s="7">
        <f t="shared" ref="E24:E32" si="7">C24+D24</f>
        <v>17516845.199999999</v>
      </c>
      <c r="F24" s="7">
        <v>11742475.109999999</v>
      </c>
      <c r="G24" s="7">
        <v>11742475.109999999</v>
      </c>
      <c r="H24" s="7">
        <f t="shared" si="3"/>
        <v>5774370.0899999999</v>
      </c>
    </row>
    <row r="25" spans="1:8">
      <c r="A25" s="35" t="s">
        <v>164</v>
      </c>
      <c r="B25" s="36" t="s">
        <v>29</v>
      </c>
      <c r="C25" s="7">
        <v>349800</v>
      </c>
      <c r="D25" s="7">
        <v>-90400</v>
      </c>
      <c r="E25" s="7">
        <f t="shared" si="7"/>
        <v>259400</v>
      </c>
      <c r="F25" s="7">
        <v>75258</v>
      </c>
      <c r="G25" s="7">
        <v>75258</v>
      </c>
      <c r="H25" s="7">
        <f t="shared" si="3"/>
        <v>184142</v>
      </c>
    </row>
    <row r="26" spans="1:8">
      <c r="A26" s="35" t="s">
        <v>165</v>
      </c>
      <c r="B26" s="36" t="s">
        <v>30</v>
      </c>
      <c r="C26" s="7">
        <v>1859353.77</v>
      </c>
      <c r="D26" s="7">
        <v>458100</v>
      </c>
      <c r="E26" s="7">
        <f t="shared" si="7"/>
        <v>2317453.77</v>
      </c>
      <c r="F26" s="7">
        <v>949469.61</v>
      </c>
      <c r="G26" s="7">
        <v>949469.61</v>
      </c>
      <c r="H26" s="7">
        <f t="shared" si="3"/>
        <v>1367984.1600000001</v>
      </c>
    </row>
    <row r="27" spans="1:8">
      <c r="A27" s="35" t="s">
        <v>166</v>
      </c>
      <c r="B27" s="36" t="s">
        <v>31</v>
      </c>
      <c r="C27" s="7">
        <v>1073872</v>
      </c>
      <c r="D27" s="7">
        <v>-250000</v>
      </c>
      <c r="E27" s="7">
        <f t="shared" si="7"/>
        <v>823872</v>
      </c>
      <c r="F27" s="7">
        <v>563255.75</v>
      </c>
      <c r="G27" s="7">
        <v>563255.75</v>
      </c>
      <c r="H27" s="7">
        <f t="shared" si="3"/>
        <v>260616.25</v>
      </c>
    </row>
    <row r="28" spans="1:8">
      <c r="A28" s="35" t="s">
        <v>167</v>
      </c>
      <c r="B28" s="36" t="s">
        <v>32</v>
      </c>
      <c r="C28" s="7">
        <v>2558959.75</v>
      </c>
      <c r="D28" s="7">
        <v>2758300</v>
      </c>
      <c r="E28" s="7">
        <f t="shared" si="7"/>
        <v>5317259.75</v>
      </c>
      <c r="F28" s="7">
        <v>778639.67</v>
      </c>
      <c r="G28" s="7">
        <v>778639.67</v>
      </c>
      <c r="H28" s="7">
        <f t="shared" si="3"/>
        <v>4538620.08</v>
      </c>
    </row>
    <row r="29" spans="1:8">
      <c r="A29" s="35" t="s">
        <v>168</v>
      </c>
      <c r="B29" s="36" t="s">
        <v>33</v>
      </c>
      <c r="C29" s="7">
        <v>919000</v>
      </c>
      <c r="D29" s="7">
        <v>-17000</v>
      </c>
      <c r="E29" s="7">
        <f t="shared" si="7"/>
        <v>902000</v>
      </c>
      <c r="F29" s="7">
        <v>516962.84</v>
      </c>
      <c r="G29" s="7">
        <v>516962.84</v>
      </c>
      <c r="H29" s="7">
        <f t="shared" si="3"/>
        <v>385037.16</v>
      </c>
    </row>
    <row r="30" spans="1:8">
      <c r="A30" s="35" t="s">
        <v>169</v>
      </c>
      <c r="B30" s="36" t="s">
        <v>34</v>
      </c>
      <c r="C30" s="7">
        <v>188300</v>
      </c>
      <c r="D30" s="7">
        <v>2000</v>
      </c>
      <c r="E30" s="7">
        <f t="shared" si="7"/>
        <v>190300</v>
      </c>
      <c r="F30" s="7">
        <v>40025.89</v>
      </c>
      <c r="G30" s="7">
        <v>40025.89</v>
      </c>
      <c r="H30" s="7">
        <f t="shared" si="3"/>
        <v>150274.10999999999</v>
      </c>
    </row>
    <row r="31" spans="1:8">
      <c r="A31" s="35" t="s">
        <v>170</v>
      </c>
      <c r="B31" s="36" t="s">
        <v>35</v>
      </c>
      <c r="C31" s="7">
        <v>261500</v>
      </c>
      <c r="D31" s="7">
        <v>40000</v>
      </c>
      <c r="E31" s="7">
        <f t="shared" si="7"/>
        <v>301500</v>
      </c>
      <c r="F31" s="7">
        <v>42455</v>
      </c>
      <c r="G31" s="7">
        <v>42455</v>
      </c>
      <c r="H31" s="7">
        <f t="shared" si="3"/>
        <v>259045</v>
      </c>
    </row>
    <row r="32" spans="1:8">
      <c r="A32" s="35" t="s">
        <v>171</v>
      </c>
      <c r="B32" s="36" t="s">
        <v>36</v>
      </c>
      <c r="C32" s="7">
        <v>6967528</v>
      </c>
      <c r="D32" s="7">
        <v>8880</v>
      </c>
      <c r="E32" s="7">
        <f t="shared" si="7"/>
        <v>6976408</v>
      </c>
      <c r="F32" s="7">
        <v>5191624.0999999996</v>
      </c>
      <c r="G32" s="7">
        <v>5191624.0999999996</v>
      </c>
      <c r="H32" s="7">
        <f t="shared" si="3"/>
        <v>1784783.9000000004</v>
      </c>
    </row>
    <row r="33" spans="1:8">
      <c r="A33" s="56" t="s">
        <v>37</v>
      </c>
      <c r="B33" s="57"/>
      <c r="C33" s="6">
        <f>SUM(C34:C42)</f>
        <v>540000</v>
      </c>
      <c r="D33" s="6">
        <f t="shared" ref="D33:G33" si="8">SUM(D34:D42)</f>
        <v>2354846</v>
      </c>
      <c r="E33" s="6">
        <f t="shared" si="8"/>
        <v>2894846</v>
      </c>
      <c r="F33" s="6">
        <f t="shared" si="8"/>
        <v>539882.44999999995</v>
      </c>
      <c r="G33" s="6">
        <f t="shared" si="8"/>
        <v>539882.44999999995</v>
      </c>
      <c r="H33" s="6">
        <f t="shared" si="3"/>
        <v>2354963.5499999998</v>
      </c>
    </row>
    <row r="34" spans="1:8">
      <c r="A34" s="35" t="s">
        <v>172</v>
      </c>
      <c r="B34" s="36" t="s">
        <v>38</v>
      </c>
      <c r="C34" s="7">
        <v>540000</v>
      </c>
      <c r="D34" s="7">
        <v>2354846</v>
      </c>
      <c r="E34" s="7">
        <f t="shared" ref="E34:E42" si="9">C34+D34</f>
        <v>2894846</v>
      </c>
      <c r="F34" s="7">
        <v>539882.44999999995</v>
      </c>
      <c r="G34" s="7">
        <v>539882.44999999995</v>
      </c>
      <c r="H34" s="7">
        <f t="shared" si="3"/>
        <v>2354963.5499999998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35" t="s">
        <v>176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3276231.96</v>
      </c>
      <c r="D43" s="6">
        <f t="shared" ref="D43:G43" si="10">SUM(D44:D52)</f>
        <v>2736600</v>
      </c>
      <c r="E43" s="6">
        <f t="shared" si="10"/>
        <v>6012831.96</v>
      </c>
      <c r="F43" s="6">
        <f t="shared" si="10"/>
        <v>1637603.72</v>
      </c>
      <c r="G43" s="6">
        <f t="shared" si="10"/>
        <v>1637603.72</v>
      </c>
      <c r="H43" s="6">
        <f t="shared" si="3"/>
        <v>4375228.24</v>
      </c>
    </row>
    <row r="44" spans="1:8">
      <c r="A44" s="35" t="s">
        <v>179</v>
      </c>
      <c r="B44" s="36" t="s">
        <v>48</v>
      </c>
      <c r="C44" s="7">
        <v>442208.3</v>
      </c>
      <c r="D44" s="7">
        <v>-53400</v>
      </c>
      <c r="E44" s="7">
        <f t="shared" ref="E44:E52" si="11">C44+D44</f>
        <v>388808.3</v>
      </c>
      <c r="F44" s="7">
        <v>214121.07</v>
      </c>
      <c r="G44" s="7">
        <v>214121.07</v>
      </c>
      <c r="H44" s="7">
        <f t="shared" si="3"/>
        <v>174687.22999999998</v>
      </c>
    </row>
    <row r="45" spans="1:8">
      <c r="A45" s="35" t="s">
        <v>180</v>
      </c>
      <c r="B45" s="36" t="s">
        <v>49</v>
      </c>
      <c r="C45" s="7">
        <v>76000</v>
      </c>
      <c r="D45" s="7">
        <v>-16000</v>
      </c>
      <c r="E45" s="7">
        <f t="shared" si="11"/>
        <v>60000</v>
      </c>
      <c r="F45" s="7">
        <v>53370.69</v>
      </c>
      <c r="G45" s="7">
        <v>53370.69</v>
      </c>
      <c r="H45" s="7">
        <f t="shared" si="3"/>
        <v>6629.3099999999977</v>
      </c>
    </row>
    <row r="46" spans="1:8">
      <c r="A46" s="35" t="s">
        <v>181</v>
      </c>
      <c r="B46" s="36" t="s">
        <v>50</v>
      </c>
      <c r="C46" s="7">
        <v>190075</v>
      </c>
      <c r="D46" s="7">
        <v>-55000</v>
      </c>
      <c r="E46" s="7">
        <f t="shared" si="11"/>
        <v>135075</v>
      </c>
      <c r="F46" s="7">
        <v>0</v>
      </c>
      <c r="G46" s="7">
        <v>0</v>
      </c>
      <c r="H46" s="7">
        <f t="shared" si="3"/>
        <v>135075</v>
      </c>
    </row>
    <row r="47" spans="1:8">
      <c r="A47" s="35" t="s">
        <v>182</v>
      </c>
      <c r="B47" s="36" t="s">
        <v>51</v>
      </c>
      <c r="C47" s="7">
        <v>260000</v>
      </c>
      <c r="D47" s="7">
        <v>845000</v>
      </c>
      <c r="E47" s="7">
        <f t="shared" si="11"/>
        <v>1105000</v>
      </c>
      <c r="F47" s="7">
        <v>489821.5</v>
      </c>
      <c r="G47" s="7">
        <v>489821.5</v>
      </c>
      <c r="H47" s="7">
        <f t="shared" si="3"/>
        <v>615178.5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2222948.66</v>
      </c>
      <c r="D49" s="7">
        <v>-90000</v>
      </c>
      <c r="E49" s="7">
        <f t="shared" si="11"/>
        <v>2132948.66</v>
      </c>
      <c r="F49" s="7">
        <v>94690.46</v>
      </c>
      <c r="G49" s="7">
        <v>94690.46</v>
      </c>
      <c r="H49" s="7">
        <f t="shared" si="3"/>
        <v>2038258.2000000002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>
        <v>85000</v>
      </c>
      <c r="D52" s="7">
        <v>2106000</v>
      </c>
      <c r="E52" s="7">
        <f t="shared" si="11"/>
        <v>2191000</v>
      </c>
      <c r="F52" s="7">
        <v>785600</v>
      </c>
      <c r="G52" s="7">
        <v>785600</v>
      </c>
      <c r="H52" s="7">
        <f t="shared" si="3"/>
        <v>1405400</v>
      </c>
    </row>
    <row r="53" spans="1:8">
      <c r="A53" s="56" t="s">
        <v>57</v>
      </c>
      <c r="B53" s="57"/>
      <c r="C53" s="6">
        <f>SUM(C54:C56)</f>
        <v>7082648.75</v>
      </c>
      <c r="D53" s="6">
        <f t="shared" ref="D53:G53" si="12">SUM(D54:D56)</f>
        <v>15584637</v>
      </c>
      <c r="E53" s="6">
        <f t="shared" si="12"/>
        <v>22667285.75</v>
      </c>
      <c r="F53" s="6">
        <f t="shared" si="12"/>
        <v>1469403.69</v>
      </c>
      <c r="G53" s="6">
        <f t="shared" si="12"/>
        <v>1469403.69</v>
      </c>
      <c r="H53" s="6">
        <f t="shared" si="3"/>
        <v>21197882.059999999</v>
      </c>
    </row>
    <row r="54" spans="1:8">
      <c r="A54" s="35" t="s">
        <v>188</v>
      </c>
      <c r="B54" s="36" t="s">
        <v>58</v>
      </c>
      <c r="C54" s="7">
        <v>5882648.75</v>
      </c>
      <c r="D54" s="7">
        <v>12984637</v>
      </c>
      <c r="E54" s="7">
        <f t="shared" ref="E54:E56" si="13">C54+D54</f>
        <v>18867285.75</v>
      </c>
      <c r="F54" s="7">
        <v>1260370.32</v>
      </c>
      <c r="G54" s="7">
        <v>1260370.32</v>
      </c>
      <c r="H54" s="7">
        <f t="shared" si="3"/>
        <v>17606915.43</v>
      </c>
    </row>
    <row r="55" spans="1:8">
      <c r="A55" s="35" t="s">
        <v>189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190</v>
      </c>
      <c r="B56" s="36" t="s">
        <v>60</v>
      </c>
      <c r="C56" s="7">
        <v>1200000</v>
      </c>
      <c r="D56" s="7">
        <v>2600000</v>
      </c>
      <c r="E56" s="7">
        <f t="shared" si="13"/>
        <v>3800000</v>
      </c>
      <c r="F56" s="7">
        <v>209033.37</v>
      </c>
      <c r="G56" s="7">
        <v>209033.37</v>
      </c>
      <c r="H56" s="7">
        <f t="shared" si="3"/>
        <v>3590966.63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24000000</v>
      </c>
      <c r="D79" s="8">
        <f t="shared" ref="D79:H79" si="21">D80+D88+D98+D108+D118+D128+D132+D141+D145</f>
        <v>4925867.96</v>
      </c>
      <c r="E79" s="8">
        <f t="shared" si="21"/>
        <v>28925867.960000001</v>
      </c>
      <c r="F79" s="8">
        <f t="shared" si="21"/>
        <v>11387067.73</v>
      </c>
      <c r="G79" s="8">
        <f t="shared" si="21"/>
        <v>11387067.73</v>
      </c>
      <c r="H79" s="8">
        <f t="shared" si="21"/>
        <v>17538800.23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207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1100000</v>
      </c>
      <c r="E88" s="8">
        <f t="shared" si="25"/>
        <v>1100000</v>
      </c>
      <c r="F88" s="8">
        <f t="shared" si="25"/>
        <v>1045392</v>
      </c>
      <c r="G88" s="8">
        <f t="shared" si="25"/>
        <v>1045392</v>
      </c>
      <c r="H88" s="8">
        <f t="shared" si="24"/>
        <v>54608</v>
      </c>
    </row>
    <row r="89" spans="1:8">
      <c r="A89" s="35" t="s">
        <v>214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215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220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0</v>
      </c>
      <c r="D97" s="9">
        <v>1100000</v>
      </c>
      <c r="E97" s="7">
        <f t="shared" si="26"/>
        <v>1100000</v>
      </c>
      <c r="F97" s="9">
        <v>1045392</v>
      </c>
      <c r="G97" s="9">
        <v>1045392</v>
      </c>
      <c r="H97" s="9">
        <f t="shared" si="24"/>
        <v>54608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223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224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225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228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229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2000000</v>
      </c>
      <c r="E108" s="8">
        <f t="shared" si="29"/>
        <v>2000000</v>
      </c>
      <c r="F108" s="8">
        <f t="shared" si="29"/>
        <v>0</v>
      </c>
      <c r="G108" s="8">
        <f t="shared" si="29"/>
        <v>0</v>
      </c>
      <c r="H108" s="8">
        <f t="shared" si="24"/>
        <v>2000000</v>
      </c>
    </row>
    <row r="109" spans="1:8">
      <c r="A109" s="35" t="s">
        <v>232</v>
      </c>
      <c r="B109" s="40" t="s">
        <v>38</v>
      </c>
      <c r="C109" s="9">
        <v>0</v>
      </c>
      <c r="D109" s="9">
        <v>2000000</v>
      </c>
      <c r="E109" s="7">
        <f t="shared" ref="E109:E117" si="30">C109+D109</f>
        <v>2000000</v>
      </c>
      <c r="F109" s="9">
        <v>0</v>
      </c>
      <c r="G109" s="9">
        <v>0</v>
      </c>
      <c r="H109" s="9">
        <f t="shared" si="24"/>
        <v>2000000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239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240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24000000</v>
      </c>
      <c r="D128" s="8">
        <f t="shared" ref="D128:G128" si="33">SUM(D129:D131)</f>
        <v>1825867.96</v>
      </c>
      <c r="E128" s="8">
        <f t="shared" si="33"/>
        <v>25825867.960000001</v>
      </c>
      <c r="F128" s="8">
        <f t="shared" si="33"/>
        <v>10341675.73</v>
      </c>
      <c r="G128" s="8">
        <f t="shared" si="33"/>
        <v>10341675.73</v>
      </c>
      <c r="H128" s="8">
        <f t="shared" si="24"/>
        <v>15484192.23</v>
      </c>
    </row>
    <row r="129" spans="1:8">
      <c r="A129" s="35" t="s">
        <v>248</v>
      </c>
      <c r="B129" s="40" t="s">
        <v>58</v>
      </c>
      <c r="C129" s="9">
        <v>24000000</v>
      </c>
      <c r="D129" s="9">
        <v>825867.96</v>
      </c>
      <c r="E129" s="7">
        <f t="shared" ref="E129:E131" si="34">C129+D129</f>
        <v>24825867.960000001</v>
      </c>
      <c r="F129" s="9">
        <v>9431935.2100000009</v>
      </c>
      <c r="G129" s="9">
        <v>9431935.2100000009</v>
      </c>
      <c r="H129" s="9">
        <f t="shared" si="24"/>
        <v>15393932.75</v>
      </c>
    </row>
    <row r="130" spans="1:8">
      <c r="A130" s="35" t="s">
        <v>249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250</v>
      </c>
      <c r="B131" s="40" t="s">
        <v>60</v>
      </c>
      <c r="C131" s="9">
        <v>0</v>
      </c>
      <c r="D131" s="9">
        <v>1000000</v>
      </c>
      <c r="E131" s="7">
        <f t="shared" si="34"/>
        <v>1000000</v>
      </c>
      <c r="F131" s="9">
        <v>909740.52</v>
      </c>
      <c r="G131" s="9">
        <v>909740.52</v>
      </c>
      <c r="H131" s="9">
        <f t="shared" si="24"/>
        <v>90259.479999999981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116395337.99999999</v>
      </c>
      <c r="D154" s="8">
        <f t="shared" ref="D154:H154" si="42">D4+D79</f>
        <v>31700330.960000001</v>
      </c>
      <c r="E154" s="8">
        <f t="shared" si="42"/>
        <v>148095668.95999998</v>
      </c>
      <c r="F154" s="8">
        <f t="shared" si="42"/>
        <v>70021820.890000001</v>
      </c>
      <c r="G154" s="8">
        <f t="shared" si="42"/>
        <v>70021820.890000001</v>
      </c>
      <c r="H154" s="8">
        <f t="shared" si="42"/>
        <v>78073848.070000008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8" spans="1:8">
      <c r="B158" s="1" t="s">
        <v>329</v>
      </c>
    </row>
    <row r="162" spans="2:4">
      <c r="B162" s="1" t="s">
        <v>330</v>
      </c>
      <c r="D162" s="1" t="s">
        <v>330</v>
      </c>
    </row>
    <row r="163" spans="2:4">
      <c r="B163" s="84" t="s">
        <v>331</v>
      </c>
      <c r="D163" s="84" t="s">
        <v>332</v>
      </c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29" sqref="A29:D3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92395338</v>
      </c>
      <c r="C5" s="8">
        <f t="shared" ref="C5:G5" si="0">SUM(C6:C13)</f>
        <v>26774463</v>
      </c>
      <c r="D5" s="8">
        <f t="shared" si="0"/>
        <v>119169801</v>
      </c>
      <c r="E5" s="8">
        <f t="shared" si="0"/>
        <v>58634753.159999996</v>
      </c>
      <c r="F5" s="8">
        <f t="shared" si="0"/>
        <v>58634753.159999996</v>
      </c>
      <c r="G5" s="8">
        <f t="shared" si="0"/>
        <v>60535047.840000004</v>
      </c>
    </row>
    <row r="6" spans="1:7">
      <c r="A6" s="18">
        <v>3112</v>
      </c>
      <c r="B6" s="9">
        <v>92395338</v>
      </c>
      <c r="C6" s="9">
        <v>0</v>
      </c>
      <c r="D6" s="9">
        <f>B6+C6</f>
        <v>92395338</v>
      </c>
      <c r="E6" s="9">
        <v>58634753.159999996</v>
      </c>
      <c r="F6" s="9">
        <v>58634753.159999996</v>
      </c>
      <c r="G6" s="9">
        <f>D6-E6</f>
        <v>33760584.840000004</v>
      </c>
    </row>
    <row r="7" spans="1:7">
      <c r="A7" s="18">
        <v>3112</v>
      </c>
      <c r="B7" s="9">
        <v>0</v>
      </c>
      <c r="C7" s="9">
        <v>26774463</v>
      </c>
      <c r="D7" s="9">
        <f t="shared" ref="D7:D13" si="1">B7+C7</f>
        <v>26774463</v>
      </c>
      <c r="E7" s="9">
        <v>0</v>
      </c>
      <c r="F7" s="9">
        <v>0</v>
      </c>
      <c r="G7" s="9">
        <f t="shared" ref="G7:G13" si="2">D7-E7</f>
        <v>26774463</v>
      </c>
    </row>
    <row r="8" spans="1:7">
      <c r="A8" s="18" t="s">
        <v>91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24000000</v>
      </c>
      <c r="C16" s="8">
        <f t="shared" ref="C16:G16" si="3">SUM(C17:C24)</f>
        <v>4925867.96</v>
      </c>
      <c r="D16" s="8">
        <f t="shared" si="3"/>
        <v>28925867.960000001</v>
      </c>
      <c r="E16" s="8">
        <f t="shared" si="3"/>
        <v>11387067.73</v>
      </c>
      <c r="F16" s="8">
        <f t="shared" si="3"/>
        <v>11387067.73</v>
      </c>
      <c r="G16" s="8">
        <f t="shared" si="3"/>
        <v>17538800.23</v>
      </c>
    </row>
    <row r="17" spans="1:7">
      <c r="A17" s="18">
        <v>3112</v>
      </c>
      <c r="B17" s="9">
        <v>24000000</v>
      </c>
      <c r="C17" s="9">
        <v>4925867.96</v>
      </c>
      <c r="D17" s="9">
        <f>B17+C17</f>
        <v>28925867.960000001</v>
      </c>
      <c r="E17" s="9">
        <v>11387067.73</v>
      </c>
      <c r="F17" s="9">
        <v>11387067.73</v>
      </c>
      <c r="G17" s="9">
        <f t="shared" ref="G17:G24" si="4">D17-E17</f>
        <v>17538800.23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116395338</v>
      </c>
      <c r="C26" s="8">
        <f t="shared" ref="C26:G26" si="6">C5+C16</f>
        <v>31700330.960000001</v>
      </c>
      <c r="D26" s="8">
        <f t="shared" si="6"/>
        <v>148095668.96000001</v>
      </c>
      <c r="E26" s="8">
        <f t="shared" si="6"/>
        <v>70021820.890000001</v>
      </c>
      <c r="F26" s="8">
        <f t="shared" si="6"/>
        <v>70021820.890000001</v>
      </c>
      <c r="G26" s="8">
        <f t="shared" si="6"/>
        <v>78073848.070000008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11" t="s">
        <v>329</v>
      </c>
    </row>
    <row r="33" spans="1:3">
      <c r="A33" s="11" t="s">
        <v>330</v>
      </c>
      <c r="C33" s="11" t="s">
        <v>330</v>
      </c>
    </row>
    <row r="34" spans="1:3">
      <c r="A34" s="83" t="s">
        <v>331</v>
      </c>
      <c r="C34" s="83" t="s">
        <v>332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46" workbookViewId="0">
      <selection activeCell="B84" sqref="B84:E89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92395338</v>
      </c>
      <c r="D5" s="8">
        <f t="shared" ref="D5:H5" si="0">D6+D16+D25+D36</f>
        <v>26774463</v>
      </c>
      <c r="E5" s="8">
        <f t="shared" si="0"/>
        <v>119169801</v>
      </c>
      <c r="F5" s="8">
        <f t="shared" si="0"/>
        <v>58634753.159999996</v>
      </c>
      <c r="G5" s="8">
        <f t="shared" si="0"/>
        <v>58634753.159999996</v>
      </c>
      <c r="H5" s="8">
        <f t="shared" si="0"/>
        <v>60535047.840000004</v>
      </c>
    </row>
    <row r="6" spans="1:8" ht="12.75" customHeight="1">
      <c r="A6" s="58" t="s">
        <v>99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108</v>
      </c>
      <c r="B16" s="73"/>
      <c r="C16" s="8">
        <f>SUM(C17:C23)</f>
        <v>92395338</v>
      </c>
      <c r="D16" s="8">
        <f t="shared" ref="D16:G16" si="4">SUM(D17:D23)</f>
        <v>26774463</v>
      </c>
      <c r="E16" s="8">
        <f t="shared" si="4"/>
        <v>119169801</v>
      </c>
      <c r="F16" s="8">
        <f t="shared" si="4"/>
        <v>58634753.159999996</v>
      </c>
      <c r="G16" s="8">
        <f t="shared" si="4"/>
        <v>58634753.159999996</v>
      </c>
      <c r="H16" s="8">
        <f t="shared" si="3"/>
        <v>60535047.840000004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>
        <v>92395338</v>
      </c>
      <c r="D18" s="9">
        <v>26774463</v>
      </c>
      <c r="E18" s="9">
        <f t="shared" ref="E18:E23" si="5">C18+D18</f>
        <v>119169801</v>
      </c>
      <c r="F18" s="9">
        <v>58634753.159999996</v>
      </c>
      <c r="G18" s="9">
        <v>58634753.159999996</v>
      </c>
      <c r="H18" s="9">
        <f t="shared" si="3"/>
        <v>60535047.840000004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116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126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131</v>
      </c>
      <c r="B42" s="73"/>
      <c r="C42" s="8">
        <f>C43+C53+C62+C73</f>
        <v>24000000</v>
      </c>
      <c r="D42" s="8">
        <f t="shared" ref="D42:G42" si="10">D43+D53+D62+D73</f>
        <v>4925867.96</v>
      </c>
      <c r="E42" s="8">
        <f t="shared" si="10"/>
        <v>28925867.960000001</v>
      </c>
      <c r="F42" s="8">
        <f t="shared" si="10"/>
        <v>11387067.73</v>
      </c>
      <c r="G42" s="8">
        <f t="shared" si="10"/>
        <v>11387067.73</v>
      </c>
      <c r="H42" s="8">
        <f t="shared" si="3"/>
        <v>17538800.23</v>
      </c>
    </row>
    <row r="43" spans="1:8" ht="12.75">
      <c r="A43" s="58" t="s">
        <v>99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108</v>
      </c>
      <c r="B53" s="73"/>
      <c r="C53" s="8">
        <f>SUM(C54:C60)</f>
        <v>24000000</v>
      </c>
      <c r="D53" s="8">
        <f t="shared" ref="D53:G53" si="13">SUM(D54:D60)</f>
        <v>4925867.96</v>
      </c>
      <c r="E53" s="8">
        <f t="shared" si="13"/>
        <v>28925867.960000001</v>
      </c>
      <c r="F53" s="8">
        <f t="shared" si="13"/>
        <v>11387067.73</v>
      </c>
      <c r="G53" s="8">
        <f t="shared" si="13"/>
        <v>11387067.73</v>
      </c>
      <c r="H53" s="8">
        <f t="shared" si="3"/>
        <v>17538800.23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>
        <v>24000000</v>
      </c>
      <c r="D55" s="9">
        <v>4925867.96</v>
      </c>
      <c r="E55" s="9">
        <f t="shared" ref="E55:E60" si="14">C55+D55</f>
        <v>28925867.960000001</v>
      </c>
      <c r="F55" s="9">
        <v>11387067.73</v>
      </c>
      <c r="G55" s="9">
        <v>11387067.73</v>
      </c>
      <c r="H55" s="9">
        <f t="shared" si="3"/>
        <v>17538800.23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116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126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116395338</v>
      </c>
      <c r="D79" s="8">
        <f t="shared" ref="D79:H79" si="20">D5+D42</f>
        <v>31700330.960000001</v>
      </c>
      <c r="E79" s="8">
        <f t="shared" si="20"/>
        <v>148095668.96000001</v>
      </c>
      <c r="F79" s="8">
        <f t="shared" si="20"/>
        <v>70021820.890000001</v>
      </c>
      <c r="G79" s="8">
        <f t="shared" si="20"/>
        <v>70021820.890000001</v>
      </c>
      <c r="H79" s="8">
        <f t="shared" si="20"/>
        <v>78073848.070000008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4" spans="2:4">
      <c r="B84" s="11" t="s">
        <v>329</v>
      </c>
    </row>
    <row r="88" spans="2:4">
      <c r="B88" s="11" t="s">
        <v>330</v>
      </c>
      <c r="D88" s="11" t="s">
        <v>330</v>
      </c>
    </row>
    <row r="89" spans="2:4">
      <c r="B89" s="83" t="s">
        <v>331</v>
      </c>
      <c r="D89" s="83" t="s">
        <v>332</v>
      </c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32" sqref="A32:D37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43559477.579999998</v>
      </c>
      <c r="C4" s="28">
        <f t="shared" ref="C4:G4" si="0">C5+C6+C7+C10+C11+C14</f>
        <v>464000</v>
      </c>
      <c r="D4" s="28">
        <f t="shared" si="0"/>
        <v>44023477.579999998</v>
      </c>
      <c r="E4" s="28">
        <f t="shared" si="0"/>
        <v>30488359.18</v>
      </c>
      <c r="F4" s="28">
        <f t="shared" si="0"/>
        <v>30488359.18</v>
      </c>
      <c r="G4" s="28">
        <f t="shared" si="0"/>
        <v>13535118.399999999</v>
      </c>
    </row>
    <row r="5" spans="1:7">
      <c r="A5" s="29" t="s">
        <v>134</v>
      </c>
      <c r="B5" s="9">
        <v>43559477.579999998</v>
      </c>
      <c r="C5" s="9">
        <v>464000</v>
      </c>
      <c r="D5" s="8">
        <f>B5+C5</f>
        <v>44023477.579999998</v>
      </c>
      <c r="E5" s="9">
        <v>30488359.18</v>
      </c>
      <c r="F5" s="9">
        <v>30488359.18</v>
      </c>
      <c r="G5" s="8">
        <f>D5-E5</f>
        <v>13535118.399999999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134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43559477.579999998</v>
      </c>
      <c r="C27" s="8">
        <f t="shared" ref="C27:G27" si="13">C4+C16</f>
        <v>464000</v>
      </c>
      <c r="D27" s="8">
        <f t="shared" si="13"/>
        <v>44023477.579999998</v>
      </c>
      <c r="E27" s="8">
        <f t="shared" si="13"/>
        <v>30488359.18</v>
      </c>
      <c r="F27" s="8">
        <f t="shared" si="13"/>
        <v>30488359.18</v>
      </c>
      <c r="G27" s="8">
        <f t="shared" si="13"/>
        <v>13535118.399999999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2" spans="1:7">
      <c r="A32" s="11" t="s">
        <v>329</v>
      </c>
    </row>
    <row r="36" spans="1:3">
      <c r="A36" s="11" t="s">
        <v>330</v>
      </c>
      <c r="C36" s="11" t="s">
        <v>330</v>
      </c>
    </row>
    <row r="37" spans="1:3">
      <c r="A37" s="83" t="s">
        <v>331</v>
      </c>
      <c r="C37" s="83" t="s">
        <v>332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cp:lastPrinted>2017-04-18T18:51:15Z</cp:lastPrinted>
  <dcterms:created xsi:type="dcterms:W3CDTF">2017-01-11T17:22:36Z</dcterms:created>
  <dcterms:modified xsi:type="dcterms:W3CDTF">2017-10-26T16:28:56Z</dcterms:modified>
</cp:coreProperties>
</file>