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81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B18" i="3"/>
  <c r="D8" i="2"/>
  <c r="B8" i="2"/>
  <c r="D5" i="1" l="1"/>
  <c r="C5" i="1"/>
  <c r="B5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C42" i="3" s="1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E5" i="3" s="1"/>
  <c r="D6" i="3"/>
  <c r="C6" i="3"/>
  <c r="B6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F5" i="1"/>
  <c r="E5" i="1"/>
  <c r="F42" i="3" l="1"/>
  <c r="C5" i="3"/>
  <c r="C79" i="3" s="1"/>
  <c r="G6" i="3"/>
  <c r="D5" i="3"/>
  <c r="E42" i="3"/>
  <c r="E79" i="3" s="1"/>
  <c r="G53" i="3"/>
  <c r="B5" i="3"/>
  <c r="B79" i="3" s="1"/>
  <c r="F5" i="3"/>
  <c r="E26" i="2"/>
  <c r="F26" i="2"/>
  <c r="G5" i="2"/>
  <c r="G26" i="2" s="1"/>
  <c r="C26" i="2"/>
  <c r="B26" i="2"/>
  <c r="G132" i="1"/>
  <c r="G128" i="1"/>
  <c r="C79" i="1"/>
  <c r="D79" i="1"/>
  <c r="G80" i="1"/>
  <c r="G57" i="1"/>
  <c r="G53" i="1"/>
  <c r="G43" i="1"/>
  <c r="F4" i="1"/>
  <c r="E4" i="1"/>
  <c r="D4" i="1"/>
  <c r="F79" i="1"/>
  <c r="E79" i="1"/>
  <c r="B79" i="1"/>
  <c r="B4" i="1"/>
  <c r="C4" i="1"/>
  <c r="G5" i="1"/>
  <c r="G79" i="1"/>
  <c r="G5" i="3"/>
  <c r="C27" i="4"/>
  <c r="D42" i="3"/>
  <c r="G11" i="4"/>
  <c r="G4" i="4" s="1"/>
  <c r="G27" i="4" s="1"/>
  <c r="F79" i="3" l="1"/>
  <c r="G42" i="3"/>
  <c r="G79" i="3" s="1"/>
  <c r="C154" i="1"/>
  <c r="F154" i="1"/>
  <c r="B154" i="1"/>
  <c r="D154" i="1"/>
  <c r="G4" i="1"/>
  <c r="E154" i="1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<sst xmlns="http://schemas.openxmlformats.org/spreadsheetml/2006/main" count="297" uniqueCount="153">
  <si>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</si>
  <si>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</si>
  <si>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</si>
  <si>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</si>
  <si>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</si>
  <si>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</si>
  <si>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</si>
  <si>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</si>
  <si>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</si>
  <si>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</si>
  <si>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</si>
  <si>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</si>
  <si>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</si>
  <si>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</si>
  <si>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</si>
  <si>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</si>
  <si>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</si>
  <si>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</si>
  <si>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</si>
  <si>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</si>
  <si>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</si>
  <si>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</si>
  <si>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</si>
  <si>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</si>
  <si>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</si>
  <si>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</si>
  <si>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</si>
  <si>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</si>
  <si>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</si>
  <si>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</si>
  <si>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</si>
  <si>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</si>
  <si>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</si>
  <si>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</si>
  <si>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</si>
  <si>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</si>
  <si>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</si>
  <si>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</si>
  <si>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</si>
  <si>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</si>
  <si>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</si>
  <si>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</si>
  <si>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</si>
  <si>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</si>
  <si>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</si>
  <si>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</si>
  <si>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</si>
  <si>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</si>
  <si>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</si>
  <si>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</si>
  <si>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</si>
  <si>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</si>
  <si>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</si>
  <si>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</si>
  <si>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</si>
  <si>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</si>
  <si>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</si>
  <si>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</si>
  <si>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</si>
  <si>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</si>
  <si>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</si>
  <si>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</si>
  <si>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</si>
  <si>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</si>
  <si>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</si>
  <si>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</si>
  <si>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</si>
  <si>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</si>
  <si>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</si>
  <si>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</si>
  <si>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</si>
  <si>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</si>
  <si>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</si>
  <si>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</si>
  <si>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</si>
  <si>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</si>
  <si>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</si>
  <si>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</si>
  <si>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</si>
  <si>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</si>
  <si>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</si>
  <si>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</si>
  <si>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</si>
  <si>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</si>
  <si>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</si>
  <si>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</si>
  <si>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</si>
  <si>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</si>
  <si>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</si>
  <si>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</si>
  <si>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</si>
  <si>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</si>
  <si>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</si>
  <si>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</si>
  <si>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</si>
  <si>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</si>
  <si>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</si>
  <si>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</si>
  <si>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</si>
  <si>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</si>
  <si>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</si>
  <si>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</si>
  <si>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</si>
  <si>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</si>
  <si>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</si>
  <si>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</si>
  <si>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</si>
  <si>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</si>
  <si>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</si>
  <si>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</si>
  <si>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</si>
  <si>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</si>
  <si>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</si>
  <si>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</si>
  <si>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</si>
  <si>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</si>
  <si>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</si>
  <si>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</si>
  <si>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</si>
  <si>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</si>
  <si>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</si>
  <si>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</si>
  <si>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</si>
  <si>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</si>
  <si>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</si>
  <si>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</si>
  <si>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</si>
  <si>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</si>
  <si>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</si>
  <si>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</si>
  <si>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</si>
  <si>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</si>
  <si>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</si>
  <si>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</si>
  <si>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</si>
  <si>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</si>
  <si>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</si>
  <si>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</si>
  <si>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</si>
  <si>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</si>
  <si>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</si>
  <si>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</si>
  <si>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</si>
  <si>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</si>
  <si>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</si>
  <si>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</si>
  <si>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</si>
  <si>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</si>
  <si>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</si>
  <si>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 SAN MIGUEL DE ALLENDE,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Septiembre de 2017 (b)
(PESOS)</t>
  </si>
  <si>
    <t>INSTITUTO MUNICIPAL DE VIVIENDA DE SAN MIGUEL DE ALLENDE, GTO. (a)
Estado Analítico del Ejercicio del Presupuesto de Egresos Detallado - LDF
Clasificación Administrativa
Del 1 de enero al 30 de Septiembre de 2017 (b)
(PESOS)</t>
  </si>
  <si>
    <t>INSTITUTO MUNICIPAL DE VIVIENDA DE SAN MIGUEL DE ALLENDE, GTO. (a)
Estado Analítico del Ejercicio del Presupuesto de Egresos Detallado - LDF
Clasificación Funcional (Finalidad y Función)
Del 1 de enero Al 30 de septiembre de 2017 (b)
(PESOS)</t>
  </si>
  <si>
    <t>INSTITUTO MUNICIPAL DE VIVIENDA DE SAN MIGUEL DE ALLENDE, GTO. (a)
Estado Analítico del Ejercicio del Presupuesto de Egresos Detallado - LDF
Clasificación de Servicios Personales por Categoría
Del 1 de enero al 30 de 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</si>
</sst>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M23" sqref="M23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149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29029746</v>
      </c>
      <c r="C4" s="7">
        <f t="shared" ref="C4:G4" si="0">C5+C13+C23+C33+C43+C53+C57+C66+C70</f>
        <v>472621.87999999989</v>
      </c>
      <c r="D4" s="7">
        <f t="shared" si="0"/>
        <v>29502367.880000003</v>
      </c>
      <c r="E4" s="7">
        <f t="shared" si="0"/>
        <v>5448264.040000001</v>
      </c>
      <c r="F4" s="7">
        <f t="shared" si="0"/>
        <v>5446383.4600000009</v>
      </c>
      <c r="G4" s="7">
        <f t="shared" si="0"/>
        <v>24054103.84</v>
      </c>
    </row>
    <row r="5" spans="1:7">
      <c r="A5" s="8" t="s">
        <v>9</v>
      </c>
      <c r="B5" s="9">
        <f t="shared" ref="B5:G5" si="1">SUM(B6:B12)</f>
        <v>5077818.33</v>
      </c>
      <c r="C5" s="9">
        <f t="shared" si="1"/>
        <v>-1360424.7</v>
      </c>
      <c r="D5" s="9">
        <f t="shared" si="1"/>
        <v>3717393.6299999994</v>
      </c>
      <c r="E5" s="9">
        <f t="shared" si="1"/>
        <v>2543020.9700000002</v>
      </c>
      <c r="F5" s="9">
        <f t="shared" si="1"/>
        <v>2543020.9700000002</v>
      </c>
      <c r="G5" s="9">
        <f t="shared" si="1"/>
        <v>1174372.6599999997</v>
      </c>
    </row>
    <row r="6" spans="1:7">
      <c r="A6" s="10" t="s">
        <v>10</v>
      </c>
      <c r="B6" s="11">
        <v>2194741.92</v>
      </c>
      <c r="C6" s="11">
        <v>0</v>
      </c>
      <c r="D6" s="11">
        <v>2194741.92</v>
      </c>
      <c r="E6" s="11">
        <v>1626793.56</v>
      </c>
      <c r="F6" s="11">
        <v>1626793.56</v>
      </c>
      <c r="G6" s="11">
        <f>D6-E6</f>
        <v>567948.35999999987</v>
      </c>
    </row>
    <row r="7" spans="1:7">
      <c r="A7" s="10" t="s">
        <v>11</v>
      </c>
      <c r="B7" s="11">
        <v>2295478.7999999998</v>
      </c>
      <c r="C7" s="11">
        <v>-1360424.7</v>
      </c>
      <c r="D7" s="11">
        <v>935054.09999999986</v>
      </c>
      <c r="E7" s="11">
        <v>844308.88</v>
      </c>
      <c r="F7" s="11">
        <v>844308.88</v>
      </c>
      <c r="G7" s="11">
        <f t="shared" ref="G7:G70" si="2">D7-E7</f>
        <v>90745.219999999856</v>
      </c>
    </row>
    <row r="8" spans="1:7">
      <c r="A8" s="10" t="s">
        <v>12</v>
      </c>
      <c r="B8" s="11">
        <v>276597.61</v>
      </c>
      <c r="C8" s="11">
        <v>0</v>
      </c>
      <c r="D8" s="11">
        <v>276597.61</v>
      </c>
      <c r="E8" s="11">
        <v>18035.2</v>
      </c>
      <c r="F8" s="11">
        <v>18035.2</v>
      </c>
      <c r="G8" s="11">
        <f t="shared" si="2"/>
        <v>258562.40999999997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</row>
    <row r="10" spans="1:7">
      <c r="A10" s="10" t="s">
        <v>14</v>
      </c>
      <c r="B10" s="11">
        <v>311000</v>
      </c>
      <c r="C10" s="11">
        <v>0</v>
      </c>
      <c r="D10" s="11">
        <v>311000</v>
      </c>
      <c r="E10" s="11">
        <v>53883.33</v>
      </c>
      <c r="F10" s="11">
        <v>53883.33</v>
      </c>
      <c r="G10" s="11">
        <f t="shared" si="2"/>
        <v>257116.66999999998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375500</v>
      </c>
      <c r="C13" s="9">
        <f t="shared" ref="C13:F13" si="3">SUM(C14:C22)</f>
        <v>100000</v>
      </c>
      <c r="D13" s="9">
        <f t="shared" si="3"/>
        <v>475500</v>
      </c>
      <c r="E13" s="9">
        <f t="shared" si="3"/>
        <v>207656.67</v>
      </c>
      <c r="F13" s="9">
        <f t="shared" si="3"/>
        <v>205776.09</v>
      </c>
      <c r="G13" s="9">
        <f t="shared" si="2"/>
        <v>267843.32999999996</v>
      </c>
    </row>
    <row r="14" spans="1:7">
      <c r="A14" s="10" t="s">
        <v>18</v>
      </c>
      <c r="B14" s="11">
        <v>79500</v>
      </c>
      <c r="C14" s="11">
        <v>0</v>
      </c>
      <c r="D14" s="11">
        <v>79500</v>
      </c>
      <c r="E14" s="11">
        <v>33536.39</v>
      </c>
      <c r="F14" s="11">
        <v>33536.39</v>
      </c>
      <c r="G14" s="11">
        <f t="shared" si="2"/>
        <v>45963.61</v>
      </c>
    </row>
    <row r="15" spans="1:7">
      <c r="A15" s="10" t="s">
        <v>19</v>
      </c>
      <c r="B15" s="11">
        <v>11000</v>
      </c>
      <c r="C15" s="11">
        <v>0</v>
      </c>
      <c r="D15" s="11">
        <v>11000</v>
      </c>
      <c r="E15" s="11">
        <v>962.09</v>
      </c>
      <c r="F15" s="11">
        <v>962.09</v>
      </c>
      <c r="G15" s="11">
        <f t="shared" si="2"/>
        <v>10037.91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2"/>
        <v>0</v>
      </c>
    </row>
    <row r="18" spans="1:7">
      <c r="A18" s="10" t="s">
        <v>22</v>
      </c>
      <c r="B18" s="11">
        <v>120000</v>
      </c>
      <c r="C18" s="11">
        <v>100000</v>
      </c>
      <c r="D18" s="11">
        <v>220000</v>
      </c>
      <c r="E18" s="11">
        <v>108256.64</v>
      </c>
      <c r="F18" s="11">
        <v>107890.14</v>
      </c>
      <c r="G18" s="11">
        <f t="shared" si="2"/>
        <v>111743.36</v>
      </c>
    </row>
    <row r="19" spans="1:7">
      <c r="A19" s="10" t="s">
        <v>23</v>
      </c>
      <c r="B19" s="11">
        <v>114000</v>
      </c>
      <c r="C19" s="11">
        <v>0</v>
      </c>
      <c r="D19" s="11">
        <v>114000</v>
      </c>
      <c r="E19" s="11">
        <v>50731.28</v>
      </c>
      <c r="F19" s="11">
        <v>49217.2</v>
      </c>
      <c r="G19" s="11">
        <f t="shared" si="2"/>
        <v>63268.72</v>
      </c>
    </row>
    <row r="20" spans="1:7">
      <c r="A20" s="10" t="s">
        <v>24</v>
      </c>
      <c r="B20" s="11">
        <v>20000</v>
      </c>
      <c r="C20" s="11">
        <v>0</v>
      </c>
      <c r="D20" s="11">
        <v>20000</v>
      </c>
      <c r="E20" s="11">
        <v>12117.36</v>
      </c>
      <c r="F20" s="11">
        <v>12117.36</v>
      </c>
      <c r="G20" s="11">
        <f t="shared" si="2"/>
        <v>7882.6399999999994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31000</v>
      </c>
      <c r="C22" s="11">
        <v>0</v>
      </c>
      <c r="D22" s="11">
        <v>31000</v>
      </c>
      <c r="E22" s="11">
        <v>2052.91</v>
      </c>
      <c r="F22" s="11">
        <v>2052.91</v>
      </c>
      <c r="G22" s="11">
        <f t="shared" si="2"/>
        <v>28947.09</v>
      </c>
    </row>
    <row r="23" spans="1:7">
      <c r="A23" s="8" t="s">
        <v>27</v>
      </c>
      <c r="B23" s="9">
        <f>SUM(B24:B32)</f>
        <v>3387854.16</v>
      </c>
      <c r="C23" s="9">
        <f t="shared" ref="C23:F23" si="4">SUM(C24:C32)</f>
        <v>863194.7</v>
      </c>
      <c r="D23" s="9">
        <f t="shared" si="4"/>
        <v>4251048.8600000003</v>
      </c>
      <c r="E23" s="9">
        <f t="shared" si="4"/>
        <v>2642086.3900000006</v>
      </c>
      <c r="F23" s="9">
        <f t="shared" si="4"/>
        <v>2642086.3900000006</v>
      </c>
      <c r="G23" s="9">
        <f t="shared" si="2"/>
        <v>1608962.4699999997</v>
      </c>
    </row>
    <row r="24" spans="1:7">
      <c r="A24" s="10" t="s">
        <v>28</v>
      </c>
      <c r="B24" s="11">
        <v>78600</v>
      </c>
      <c r="C24" s="11">
        <v>-500</v>
      </c>
      <c r="D24" s="11">
        <v>78100</v>
      </c>
      <c r="E24" s="11">
        <v>19238</v>
      </c>
      <c r="F24" s="11">
        <v>19238</v>
      </c>
      <c r="G24" s="11">
        <f t="shared" si="2"/>
        <v>58862</v>
      </c>
    </row>
    <row r="25" spans="1:7">
      <c r="A25" s="10" t="s">
        <v>29</v>
      </c>
      <c r="B25" s="11">
        <v>18000</v>
      </c>
      <c r="C25" s="11">
        <v>27500</v>
      </c>
      <c r="D25" s="11">
        <v>45500</v>
      </c>
      <c r="E25" s="11">
        <v>0</v>
      </c>
      <c r="F25" s="11">
        <v>0</v>
      </c>
      <c r="G25" s="11">
        <f t="shared" si="2"/>
        <v>45500</v>
      </c>
    </row>
    <row r="26" spans="1:7">
      <c r="A26" s="10" t="s">
        <v>30</v>
      </c>
      <c r="B26" s="11">
        <v>2647578.9900000002</v>
      </c>
      <c r="C26" s="11">
        <v>816194.7</v>
      </c>
      <c r="D26" s="11">
        <v>3463773.6900000004</v>
      </c>
      <c r="E26" s="11">
        <v>2382899.7200000002</v>
      </c>
      <c r="F26" s="11">
        <v>2382899.7200000002</v>
      </c>
      <c r="G26" s="11">
        <f t="shared" si="2"/>
        <v>1080873.9700000002</v>
      </c>
    </row>
    <row r="27" spans="1:7">
      <c r="A27" s="10" t="s">
        <v>31</v>
      </c>
      <c r="B27" s="11">
        <v>174400</v>
      </c>
      <c r="C27" s="11">
        <v>0</v>
      </c>
      <c r="D27" s="11">
        <v>174400</v>
      </c>
      <c r="E27" s="11">
        <v>85528.22</v>
      </c>
      <c r="F27" s="11">
        <v>85528.22</v>
      </c>
      <c r="G27" s="11">
        <f t="shared" si="2"/>
        <v>88871.78</v>
      </c>
    </row>
    <row r="28" spans="1:7">
      <c r="A28" s="10" t="s">
        <v>32</v>
      </c>
      <c r="B28" s="11">
        <v>145775.6</v>
      </c>
      <c r="C28" s="11">
        <v>20000</v>
      </c>
      <c r="D28" s="11">
        <v>165775.6</v>
      </c>
      <c r="E28" s="11">
        <v>67162.399999999994</v>
      </c>
      <c r="F28" s="11">
        <v>67162.399999999994</v>
      </c>
      <c r="G28" s="11">
        <f t="shared" si="2"/>
        <v>98613.200000000012</v>
      </c>
    </row>
    <row r="29" spans="1:7">
      <c r="A29" s="10" t="s">
        <v>33</v>
      </c>
      <c r="B29" s="11">
        <v>50000</v>
      </c>
      <c r="C29" s="11">
        <v>0</v>
      </c>
      <c r="D29" s="11">
        <v>50000</v>
      </c>
      <c r="E29" s="11">
        <v>10416.620000000001</v>
      </c>
      <c r="F29" s="11">
        <v>10416.620000000001</v>
      </c>
      <c r="G29" s="11">
        <f t="shared" si="2"/>
        <v>39583.379999999997</v>
      </c>
    </row>
    <row r="30" spans="1:7">
      <c r="A30" s="10" t="s">
        <v>34</v>
      </c>
      <c r="B30" s="11">
        <v>20000</v>
      </c>
      <c r="C30" s="11">
        <v>0</v>
      </c>
      <c r="D30" s="11">
        <v>20000</v>
      </c>
      <c r="E30" s="11">
        <v>663</v>
      </c>
      <c r="F30" s="11">
        <v>663</v>
      </c>
      <c r="G30" s="11">
        <f t="shared" si="2"/>
        <v>19337</v>
      </c>
    </row>
    <row r="31" spans="1:7">
      <c r="A31" s="10" t="s">
        <v>35</v>
      </c>
      <c r="B31" s="11">
        <v>81000</v>
      </c>
      <c r="C31" s="11">
        <v>0</v>
      </c>
      <c r="D31" s="11">
        <v>81000</v>
      </c>
      <c r="E31" s="11">
        <v>18334.72</v>
      </c>
      <c r="F31" s="11">
        <v>18334.72</v>
      </c>
      <c r="G31" s="11">
        <f t="shared" si="2"/>
        <v>62665.279999999999</v>
      </c>
    </row>
    <row r="32" spans="1:7">
      <c r="A32" s="10" t="s">
        <v>36</v>
      </c>
      <c r="B32" s="11">
        <v>172499.57</v>
      </c>
      <c r="C32" s="11">
        <v>0</v>
      </c>
      <c r="D32" s="11">
        <v>172499.57</v>
      </c>
      <c r="E32" s="11">
        <v>57843.71</v>
      </c>
      <c r="F32" s="11">
        <v>57843.71</v>
      </c>
      <c r="G32" s="11">
        <f t="shared" si="2"/>
        <v>114655.86000000002</v>
      </c>
    </row>
    <row r="33" spans="1:7">
      <c r="A33" s="8" t="s">
        <v>37</v>
      </c>
      <c r="B33" s="9">
        <f>SUM(B34:B42)</f>
        <v>12802000</v>
      </c>
      <c r="C33" s="9">
        <f t="shared" ref="C33:F33" si="5">SUM(C34:C42)</f>
        <v>0</v>
      </c>
      <c r="D33" s="9">
        <f t="shared" si="5"/>
        <v>12802000</v>
      </c>
      <c r="E33" s="9">
        <f t="shared" si="5"/>
        <v>0</v>
      </c>
      <c r="F33" s="9">
        <f t="shared" si="5"/>
        <v>0</v>
      </c>
      <c r="G33" s="9">
        <f t="shared" si="2"/>
        <v>12802000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12802000</v>
      </c>
      <c r="C36" s="11">
        <v>0</v>
      </c>
      <c r="D36" s="11">
        <v>12802000</v>
      </c>
      <c r="E36" s="11">
        <v>0</v>
      </c>
      <c r="F36" s="11">
        <v>0</v>
      </c>
      <c r="G36" s="11">
        <f t="shared" si="2"/>
        <v>12802000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f t="shared" si="2"/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2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240000</v>
      </c>
      <c r="C43" s="9">
        <f t="shared" ref="C43:F43" si="6">SUM(C44:C52)</f>
        <v>-85500</v>
      </c>
      <c r="D43" s="9">
        <f t="shared" si="6"/>
        <v>154500</v>
      </c>
      <c r="E43" s="9">
        <f t="shared" si="6"/>
        <v>36000.01</v>
      </c>
      <c r="F43" s="9">
        <f t="shared" si="6"/>
        <v>36000.01</v>
      </c>
      <c r="G43" s="9">
        <f t="shared" si="2"/>
        <v>118499.98999999999</v>
      </c>
    </row>
    <row r="44" spans="1:7">
      <c r="A44" s="10" t="s">
        <v>48</v>
      </c>
      <c r="B44" s="11">
        <v>230000</v>
      </c>
      <c r="C44" s="11">
        <v>-85500</v>
      </c>
      <c r="D44" s="11">
        <v>144500</v>
      </c>
      <c r="E44" s="11">
        <v>36000.01</v>
      </c>
      <c r="F44" s="11">
        <v>36000.01</v>
      </c>
      <c r="G44" s="11">
        <f t="shared" si="2"/>
        <v>108499.98999999999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 t="shared" si="2"/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 t="shared" si="2"/>
        <v>0</v>
      </c>
    </row>
    <row r="52" spans="1:7">
      <c r="A52" s="10" t="s">
        <v>56</v>
      </c>
      <c r="B52" s="11">
        <v>10000</v>
      </c>
      <c r="C52" s="11">
        <v>0</v>
      </c>
      <c r="D52" s="11">
        <v>10000</v>
      </c>
      <c r="E52" s="11">
        <v>0</v>
      </c>
      <c r="F52" s="11">
        <v>0</v>
      </c>
      <c r="G52" s="11">
        <f t="shared" si="2"/>
        <v>10000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100000</v>
      </c>
      <c r="D53" s="9">
        <f t="shared" si="7"/>
        <v>100000</v>
      </c>
      <c r="E53" s="9">
        <f t="shared" si="7"/>
        <v>19500</v>
      </c>
      <c r="F53" s="9">
        <f t="shared" si="7"/>
        <v>19500</v>
      </c>
      <c r="G53" s="9">
        <f t="shared" si="2"/>
        <v>80500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0</v>
      </c>
      <c r="C55" s="11">
        <v>100000</v>
      </c>
      <c r="D55" s="11">
        <v>100000</v>
      </c>
      <c r="E55" s="11">
        <v>19500</v>
      </c>
      <c r="F55" s="11">
        <v>19500</v>
      </c>
      <c r="G55" s="11">
        <f t="shared" si="2"/>
        <v>80500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7146573.5099999998</v>
      </c>
      <c r="C57" s="9">
        <f t="shared" ref="C57:F57" si="8">SUM(C58:C65)</f>
        <v>855351.87999999989</v>
      </c>
      <c r="D57" s="9">
        <f t="shared" si="8"/>
        <v>8001925.3899999997</v>
      </c>
      <c r="E57" s="9">
        <f t="shared" si="8"/>
        <v>0</v>
      </c>
      <c r="F57" s="9">
        <f t="shared" si="8"/>
        <v>0</v>
      </c>
      <c r="G57" s="9">
        <f t="shared" si="2"/>
        <v>8001925.3899999997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2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2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2"/>
        <v>0</v>
      </c>
    </row>
    <row r="61" spans="1:7">
      <c r="A61" s="10" t="s">
        <v>65</v>
      </c>
      <c r="B61" s="11">
        <v>0</v>
      </c>
      <c r="C61" s="11">
        <v>2631172</v>
      </c>
      <c r="D61" s="11">
        <v>2631172</v>
      </c>
      <c r="E61" s="11">
        <v>0</v>
      </c>
      <c r="F61" s="11">
        <v>0</v>
      </c>
      <c r="G61" s="11">
        <f t="shared" si="2"/>
        <v>2631172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2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2"/>
        <v>0</v>
      </c>
    </row>
    <row r="64" spans="1:7">
      <c r="A64" s="10" t="s">
        <v>68</v>
      </c>
      <c r="B64" s="11">
        <v>7146573.5099999998</v>
      </c>
      <c r="C64" s="11">
        <v>-1775820.12</v>
      </c>
      <c r="D64" s="11">
        <v>5370753.3899999997</v>
      </c>
      <c r="E64" s="11">
        <v>0</v>
      </c>
      <c r="F64" s="11">
        <v>0</v>
      </c>
      <c r="G64" s="11">
        <f t="shared" si="2"/>
        <v>5370753.3899999997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2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8452000</v>
      </c>
      <c r="C79" s="13">
        <f t="shared" ref="C79:G79" si="12">C80+C88+C98+C108+C118+C128+C132+C141+C145</f>
        <v>0</v>
      </c>
      <c r="D79" s="13">
        <f t="shared" si="12"/>
        <v>8452000</v>
      </c>
      <c r="E79" s="13">
        <f t="shared" si="12"/>
        <v>0</v>
      </c>
      <c r="F79" s="13">
        <f t="shared" si="12"/>
        <v>0</v>
      </c>
      <c r="G79" s="13">
        <f t="shared" si="12"/>
        <v>8452000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6">
        <f t="shared" ref="G81:G144" si="14">D81-E81</f>
        <v>0</v>
      </c>
    </row>
    <row r="82" spans="1:7">
      <c r="A82" s="15" t="s">
        <v>11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6">
        <f t="shared" si="14"/>
        <v>0</v>
      </c>
    </row>
    <row r="83" spans="1:7">
      <c r="A83" s="15" t="s">
        <v>12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6">
        <f t="shared" si="14"/>
        <v>0</v>
      </c>
    </row>
    <row r="84" spans="1:7">
      <c r="A84" s="15" t="s">
        <v>13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6">
        <f t="shared" si="14"/>
        <v>0</v>
      </c>
    </row>
    <row r="85" spans="1:7">
      <c r="A85" s="15" t="s">
        <v>14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6">
        <f t="shared" si="14"/>
        <v>0</v>
      </c>
    </row>
    <row r="86" spans="1:7">
      <c r="A86" s="15" t="s">
        <v>15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6">
        <f t="shared" si="14"/>
        <v>0</v>
      </c>
    </row>
    <row r="87" spans="1:7">
      <c r="A87" s="15" t="s">
        <v>16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6">
        <f t="shared" si="14"/>
        <v>0</v>
      </c>
    </row>
    <row r="90" spans="1:7">
      <c r="A90" s="15" t="s">
        <v>19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6">
        <f t="shared" si="14"/>
        <v>0</v>
      </c>
    </row>
    <row r="91" spans="1:7">
      <c r="A91" s="15" t="s">
        <v>20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6">
        <f t="shared" si="14"/>
        <v>0</v>
      </c>
    </row>
    <row r="92" spans="1:7">
      <c r="A92" s="15" t="s">
        <v>21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6">
        <f t="shared" si="14"/>
        <v>0</v>
      </c>
    </row>
    <row r="93" spans="1:7">
      <c r="A93" s="15" t="s">
        <v>22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6">
        <f t="shared" si="14"/>
        <v>0</v>
      </c>
    </row>
    <row r="94" spans="1:7">
      <c r="A94" s="15" t="s">
        <v>23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6">
        <f t="shared" si="14"/>
        <v>0</v>
      </c>
    </row>
    <row r="95" spans="1:7">
      <c r="A95" s="15" t="s">
        <v>24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6">
        <f t="shared" si="14"/>
        <v>0</v>
      </c>
    </row>
    <row r="96" spans="1:7">
      <c r="A96" s="15" t="s">
        <v>25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6">
        <f t="shared" si="14"/>
        <v>0</v>
      </c>
    </row>
    <row r="97" spans="1:7">
      <c r="A97" s="15" t="s">
        <v>26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6">
        <f t="shared" si="14"/>
        <v>0</v>
      </c>
    </row>
    <row r="100" spans="1:7">
      <c r="A100" s="15" t="s">
        <v>29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6">
        <f t="shared" si="14"/>
        <v>0</v>
      </c>
    </row>
    <row r="101" spans="1:7">
      <c r="A101" s="15" t="s">
        <v>30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6">
        <f t="shared" si="14"/>
        <v>0</v>
      </c>
    </row>
    <row r="102" spans="1:7">
      <c r="A102" s="15" t="s">
        <v>31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6">
        <f t="shared" si="14"/>
        <v>0</v>
      </c>
    </row>
    <row r="103" spans="1:7">
      <c r="A103" s="15" t="s">
        <v>32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6">
        <f t="shared" si="14"/>
        <v>0</v>
      </c>
    </row>
    <row r="104" spans="1:7">
      <c r="A104" s="15" t="s">
        <v>33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6">
        <f t="shared" si="14"/>
        <v>0</v>
      </c>
    </row>
    <row r="105" spans="1:7">
      <c r="A105" s="15" t="s">
        <v>34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6">
        <f t="shared" si="14"/>
        <v>0</v>
      </c>
    </row>
    <row r="106" spans="1:7">
      <c r="A106" s="15" t="s">
        <v>35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6">
        <f t="shared" si="14"/>
        <v>0</v>
      </c>
    </row>
    <row r="107" spans="1:7">
      <c r="A107" s="15" t="s">
        <v>36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8452000</v>
      </c>
      <c r="C108" s="13">
        <f t="shared" ref="C108:F108" si="17">SUM(C109:C117)</f>
        <v>0</v>
      </c>
      <c r="D108" s="13">
        <f t="shared" si="17"/>
        <v>8452000</v>
      </c>
      <c r="E108" s="13">
        <f t="shared" si="17"/>
        <v>0</v>
      </c>
      <c r="F108" s="13">
        <f t="shared" si="17"/>
        <v>0</v>
      </c>
      <c r="G108" s="13">
        <f t="shared" si="14"/>
        <v>8452000</v>
      </c>
    </row>
    <row r="109" spans="1:7">
      <c r="A109" s="15" t="s">
        <v>38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6">
        <f t="shared" si="14"/>
        <v>0</v>
      </c>
    </row>
    <row r="110" spans="1:7">
      <c r="A110" s="15" t="s">
        <v>39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6">
        <f t="shared" si="14"/>
        <v>0</v>
      </c>
    </row>
    <row r="111" spans="1:7">
      <c r="A111" s="15" t="s">
        <v>40</v>
      </c>
      <c r="B111" s="16">
        <v>8452000</v>
      </c>
      <c r="C111" s="16">
        <v>0</v>
      </c>
      <c r="D111" s="16">
        <v>8452000</v>
      </c>
      <c r="E111" s="16">
        <v>0</v>
      </c>
      <c r="F111" s="16">
        <v>0</v>
      </c>
      <c r="G111" s="16">
        <f t="shared" si="14"/>
        <v>8452000</v>
      </c>
    </row>
    <row r="112" spans="1:7">
      <c r="A112" s="15" t="s">
        <v>41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6">
        <f t="shared" si="14"/>
        <v>0</v>
      </c>
    </row>
    <row r="113" spans="1:7">
      <c r="A113" s="15" t="s">
        <v>42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6">
        <f t="shared" si="14"/>
        <v>0</v>
      </c>
    </row>
    <row r="114" spans="1:7">
      <c r="A114" s="15" t="s">
        <v>43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6">
        <f t="shared" si="14"/>
        <v>0</v>
      </c>
    </row>
    <row r="115" spans="1:7">
      <c r="A115" s="15" t="s">
        <v>44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6">
        <f t="shared" si="14"/>
        <v>0</v>
      </c>
    </row>
    <row r="116" spans="1:7">
      <c r="A116" s="15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6">
        <f t="shared" si="14"/>
        <v>0</v>
      </c>
    </row>
    <row r="117" spans="1:7">
      <c r="A117" s="15" t="s">
        <v>46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6">
        <f t="shared" si="14"/>
        <v>0</v>
      </c>
    </row>
    <row r="120" spans="1:7">
      <c r="A120" s="15" t="s">
        <v>49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6">
        <f t="shared" si="14"/>
        <v>0</v>
      </c>
    </row>
    <row r="121" spans="1:7">
      <c r="A121" s="15" t="s">
        <v>50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6">
        <f t="shared" si="14"/>
        <v>0</v>
      </c>
    </row>
    <row r="122" spans="1:7">
      <c r="A122" s="15" t="s">
        <v>51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6">
        <f t="shared" si="14"/>
        <v>0</v>
      </c>
    </row>
    <row r="123" spans="1:7">
      <c r="A123" s="15" t="s">
        <v>52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6">
        <f t="shared" si="14"/>
        <v>0</v>
      </c>
    </row>
    <row r="124" spans="1:7">
      <c r="A124" s="15" t="s">
        <v>53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6">
        <f t="shared" si="14"/>
        <v>0</v>
      </c>
    </row>
    <row r="125" spans="1:7">
      <c r="A125" s="15" t="s">
        <v>54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6">
        <f t="shared" si="14"/>
        <v>0</v>
      </c>
    </row>
    <row r="126" spans="1:7">
      <c r="A126" s="15" t="s">
        <v>55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6">
        <f t="shared" si="14"/>
        <v>0</v>
      </c>
    </row>
    <row r="127" spans="1:7">
      <c r="A127" s="15" t="s">
        <v>56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6">
        <f t="shared" si="14"/>
        <v>0</v>
      </c>
    </row>
    <row r="130" spans="1:7">
      <c r="A130" s="15" t="s">
        <v>59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6">
        <f t="shared" si="14"/>
        <v>0</v>
      </c>
    </row>
    <row r="131" spans="1:7">
      <c r="A131" s="15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6">
        <f t="shared" si="14"/>
        <v>0</v>
      </c>
    </row>
    <row r="134" spans="1:7">
      <c r="A134" s="15" t="s">
        <v>63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6">
        <f t="shared" si="14"/>
        <v>0</v>
      </c>
    </row>
    <row r="135" spans="1:7">
      <c r="A135" s="15" t="s">
        <v>64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6">
        <f t="shared" si="14"/>
        <v>0</v>
      </c>
    </row>
    <row r="136" spans="1:7">
      <c r="A136" s="15" t="s">
        <v>65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6">
        <f t="shared" si="14"/>
        <v>0</v>
      </c>
    </row>
    <row r="137" spans="1:7">
      <c r="A137" s="15" t="s">
        <v>66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6">
        <f t="shared" si="14"/>
        <v>0</v>
      </c>
    </row>
    <row r="138" spans="1:7">
      <c r="A138" s="15" t="s">
        <v>67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6">
        <f t="shared" si="14"/>
        <v>0</v>
      </c>
    </row>
    <row r="139" spans="1:7">
      <c r="A139" s="15" t="s">
        <v>68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6">
        <f t="shared" si="14"/>
        <v>0</v>
      </c>
    </row>
    <row r="140" spans="1:7">
      <c r="A140" s="15" t="s">
        <v>69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6">
        <f t="shared" si="14"/>
        <v>0</v>
      </c>
    </row>
    <row r="143" spans="1:7">
      <c r="A143" s="15" t="s">
        <v>72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6">
        <f t="shared" si="14"/>
        <v>0</v>
      </c>
    </row>
    <row r="144" spans="1:7">
      <c r="A144" s="15" t="s">
        <v>73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6">
        <f t="shared" si="23"/>
        <v>0</v>
      </c>
    </row>
    <row r="147" spans="1:7">
      <c r="A147" s="15" t="s">
        <v>76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6">
        <f t="shared" si="23"/>
        <v>0</v>
      </c>
    </row>
    <row r="148" spans="1:7">
      <c r="A148" s="15" t="s">
        <v>77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6">
        <f t="shared" si="23"/>
        <v>0</v>
      </c>
    </row>
    <row r="149" spans="1:7">
      <c r="A149" s="15" t="s">
        <v>78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6">
        <f t="shared" si="23"/>
        <v>0</v>
      </c>
    </row>
    <row r="150" spans="1:7">
      <c r="A150" s="15" t="s">
        <v>79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6">
        <f t="shared" si="23"/>
        <v>0</v>
      </c>
    </row>
    <row r="151" spans="1:7">
      <c r="A151" s="15" t="s">
        <v>80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6">
        <f t="shared" si="23"/>
        <v>0</v>
      </c>
    </row>
    <row r="152" spans="1:7">
      <c r="A152" s="15" t="s">
        <v>81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37481746</v>
      </c>
      <c r="C154" s="13">
        <f t="shared" ref="C154:G154" si="24">C4+C79</f>
        <v>472621.87999999989</v>
      </c>
      <c r="D154" s="13">
        <f t="shared" si="24"/>
        <v>37954367.880000003</v>
      </c>
      <c r="E154" s="13">
        <f t="shared" si="24"/>
        <v>5448264.040000001</v>
      </c>
      <c r="F154" s="13">
        <f t="shared" si="24"/>
        <v>5446383.4600000009</v>
      </c>
      <c r="G154" s="13">
        <f t="shared" si="24"/>
        <v>32506103.84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38" sqref="I38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150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29029746</v>
      </c>
      <c r="C5" s="13">
        <f t="shared" ref="C5:G5" si="0">SUM(C6:C13)</f>
        <v>472621.87999999989</v>
      </c>
      <c r="D5" s="13">
        <f t="shared" si="0"/>
        <v>29502367.880000003</v>
      </c>
      <c r="E5" s="13">
        <f t="shared" si="0"/>
        <v>5448264.0399999991</v>
      </c>
      <c r="F5" s="13">
        <f t="shared" si="0"/>
        <v>5446383.46</v>
      </c>
      <c r="G5" s="13">
        <f t="shared" si="0"/>
        <v>24054103.840000004</v>
      </c>
    </row>
    <row r="6" spans="1:7">
      <c r="A6" s="26" t="s">
        <v>90</v>
      </c>
      <c r="B6" s="16">
        <v>10298534.560000001</v>
      </c>
      <c r="C6" s="16">
        <v>-1670070.12</v>
      </c>
      <c r="D6" s="16">
        <v>8628464.4400000013</v>
      </c>
      <c r="E6" s="16">
        <v>1526689.69</v>
      </c>
      <c r="F6" s="16">
        <v>1526323.19</v>
      </c>
      <c r="G6" s="16">
        <f>D6-E6</f>
        <v>7101774.7500000019</v>
      </c>
    </row>
    <row r="7" spans="1:7">
      <c r="A7" s="26" t="s">
        <v>91</v>
      </c>
      <c r="B7" s="16">
        <v>5040610.96</v>
      </c>
      <c r="C7" s="16">
        <v>-488480</v>
      </c>
      <c r="D7" s="16">
        <v>4552130.96</v>
      </c>
      <c r="E7" s="16">
        <v>3416553.67</v>
      </c>
      <c r="F7" s="16">
        <v>3415993.65</v>
      </c>
      <c r="G7" s="16">
        <f t="shared" ref="G7:G13" si="1">D7-E7</f>
        <v>1135577.29</v>
      </c>
    </row>
    <row r="8" spans="1:7">
      <c r="A8" s="26" t="s">
        <v>92</v>
      </c>
      <c r="B8" s="16">
        <f>22142600.48-8452000</f>
        <v>13690600.48</v>
      </c>
      <c r="C8" s="16">
        <v>2631172</v>
      </c>
      <c r="D8" s="16">
        <f>B8+C8</f>
        <v>16321772.48</v>
      </c>
      <c r="E8" s="16">
        <v>505020.68</v>
      </c>
      <c r="F8" s="16">
        <v>504066.62</v>
      </c>
      <c r="G8" s="16">
        <f t="shared" si="1"/>
        <v>15816751.800000001</v>
      </c>
    </row>
    <row r="9" spans="1:7">
      <c r="A9" s="26" t="s">
        <v>93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si="1"/>
        <v>0</v>
      </c>
    </row>
    <row r="10" spans="1:7">
      <c r="A10" s="26" t="s">
        <v>94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1"/>
        <v>0</v>
      </c>
    </row>
    <row r="11" spans="1:7">
      <c r="A11" s="26" t="s">
        <v>95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1"/>
        <v>0</v>
      </c>
    </row>
    <row r="12" spans="1:7">
      <c r="A12" s="26" t="s">
        <v>96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1"/>
        <v>0</v>
      </c>
    </row>
    <row r="13" spans="1:7">
      <c r="A13" s="26" t="s">
        <v>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8452000</v>
      </c>
      <c r="C16" s="13">
        <f t="shared" ref="C16:G16" si="2">SUM(C17:C24)</f>
        <v>0</v>
      </c>
      <c r="D16" s="13">
        <f t="shared" si="2"/>
        <v>8452000</v>
      </c>
      <c r="E16" s="13">
        <f t="shared" si="2"/>
        <v>0</v>
      </c>
      <c r="F16" s="13">
        <f t="shared" si="2"/>
        <v>0</v>
      </c>
      <c r="G16" s="13">
        <f t="shared" si="2"/>
        <v>8452000</v>
      </c>
    </row>
    <row r="17" spans="1:7">
      <c r="A17" s="26" t="s">
        <v>90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4" si="3">D17-E17</f>
        <v>0</v>
      </c>
    </row>
    <row r="18" spans="1:7">
      <c r="A18" s="26" t="s">
        <v>91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3"/>
        <v>0</v>
      </c>
    </row>
    <row r="19" spans="1:7">
      <c r="A19" s="26" t="s">
        <v>92</v>
      </c>
      <c r="B19" s="16">
        <v>8452000</v>
      </c>
      <c r="C19" s="16"/>
      <c r="D19" s="16">
        <v>8452000</v>
      </c>
      <c r="E19" s="16"/>
      <c r="F19" s="16"/>
      <c r="G19" s="16">
        <f t="shared" si="3"/>
        <v>8452000</v>
      </c>
    </row>
    <row r="20" spans="1:7">
      <c r="A20" s="26" t="s">
        <v>93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3"/>
        <v>0</v>
      </c>
    </row>
    <row r="21" spans="1:7">
      <c r="A21" s="26" t="s">
        <v>94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3"/>
        <v>0</v>
      </c>
    </row>
    <row r="22" spans="1:7">
      <c r="A22" s="26" t="s">
        <v>95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3"/>
        <v>0</v>
      </c>
    </row>
    <row r="23" spans="1:7">
      <c r="A23" s="26" t="s">
        <v>96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3"/>
        <v>0</v>
      </c>
    </row>
    <row r="24" spans="1:7">
      <c r="A24" s="26" t="s">
        <v>97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37481746</v>
      </c>
      <c r="C26" s="13">
        <f t="shared" ref="C26:G26" si="4">C5+C16</f>
        <v>472621.87999999989</v>
      </c>
      <c r="D26" s="13">
        <f t="shared" si="4"/>
        <v>37954367.880000003</v>
      </c>
      <c r="E26" s="13">
        <f t="shared" si="4"/>
        <v>5448264.0399999991</v>
      </c>
      <c r="F26" s="13">
        <f t="shared" si="4"/>
        <v>5446383.46</v>
      </c>
      <c r="G26" s="13">
        <f t="shared" si="4"/>
        <v>32506103.840000004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L25" sqref="L25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29029746</v>
      </c>
      <c r="C5" s="13">
        <f t="shared" ref="C5:G5" si="0">C6+C16+C25+C36</f>
        <v>472621.88</v>
      </c>
      <c r="D5" s="13">
        <f t="shared" si="0"/>
        <v>29502367.879999999</v>
      </c>
      <c r="E5" s="13">
        <f t="shared" si="0"/>
        <v>5448264.04</v>
      </c>
      <c r="F5" s="13">
        <f t="shared" si="0"/>
        <v>5446383.46</v>
      </c>
      <c r="G5" s="13">
        <f t="shared" si="0"/>
        <v>24054103.84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f>D7-E7</f>
        <v>0</v>
      </c>
    </row>
    <row r="8" spans="1:7">
      <c r="A8" s="15" t="s">
        <v>103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f t="shared" ref="G8:G71" si="2">D8-E8</f>
        <v>0</v>
      </c>
    </row>
    <row r="9" spans="1:7">
      <c r="A9" s="15" t="s">
        <v>104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si="2"/>
        <v>0</v>
      </c>
    </row>
    <row r="10" spans="1:7">
      <c r="A10" s="15" t="s">
        <v>105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2"/>
        <v>0</v>
      </c>
    </row>
    <row r="11" spans="1:7">
      <c r="A11" s="15" t="s">
        <v>106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2"/>
        <v>0</v>
      </c>
    </row>
    <row r="12" spans="1:7">
      <c r="A12" s="15" t="s">
        <v>107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2"/>
        <v>0</v>
      </c>
    </row>
    <row r="13" spans="1:7">
      <c r="A13" s="15" t="s">
        <v>108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2"/>
        <v>0</v>
      </c>
    </row>
    <row r="14" spans="1:7">
      <c r="A14" s="15" t="s">
        <v>109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29029746</v>
      </c>
      <c r="C16" s="13">
        <f t="shared" ref="C16:F16" si="3">SUM(C17:C23)</f>
        <v>472621.88</v>
      </c>
      <c r="D16" s="13">
        <f t="shared" si="3"/>
        <v>29502367.879999999</v>
      </c>
      <c r="E16" s="13">
        <f t="shared" si="3"/>
        <v>5448264.04</v>
      </c>
      <c r="F16" s="13">
        <f t="shared" si="3"/>
        <v>5446383.46</v>
      </c>
      <c r="G16" s="13">
        <f t="shared" si="2"/>
        <v>24054103.84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>
        <f>37481746-8452000</f>
        <v>29029746</v>
      </c>
      <c r="C18" s="16">
        <v>472621.88</v>
      </c>
      <c r="D18" s="16">
        <f>B18+C18</f>
        <v>29502367.879999999</v>
      </c>
      <c r="E18" s="16">
        <v>5448264.04</v>
      </c>
      <c r="F18" s="16">
        <v>5446383.46</v>
      </c>
      <c r="G18" s="16">
        <v>32506103.840000004</v>
      </c>
    </row>
    <row r="19" spans="1:7">
      <c r="A19" s="15" t="s">
        <v>113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>
      <c r="A20" s="15" t="s">
        <v>114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>
      <c r="A21" s="15" t="s">
        <v>115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2"/>
        <v>0</v>
      </c>
    </row>
    <row r="22" spans="1:7">
      <c r="A22" s="15" t="s">
        <v>116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2"/>
        <v>0</v>
      </c>
    </row>
    <row r="23" spans="1:7">
      <c r="A23" s="15" t="s">
        <v>117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2"/>
        <v>0</v>
      </c>
    </row>
    <row r="27" spans="1:7">
      <c r="A27" s="15" t="s">
        <v>120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2"/>
        <v>0</v>
      </c>
    </row>
    <row r="28" spans="1:7">
      <c r="A28" s="15" t="s">
        <v>121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 t="shared" si="2"/>
        <v>0</v>
      </c>
    </row>
    <row r="29" spans="1:7">
      <c r="A29" s="15" t="s">
        <v>122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 t="shared" si="2"/>
        <v>0</v>
      </c>
    </row>
    <row r="30" spans="1:7">
      <c r="A30" s="15" t="s">
        <v>123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si="2"/>
        <v>0</v>
      </c>
    </row>
    <row r="31" spans="1:7">
      <c r="A31" s="15" t="s">
        <v>124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2"/>
        <v>0</v>
      </c>
    </row>
    <row r="32" spans="1:7">
      <c r="A32" s="15" t="s">
        <v>125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2"/>
        <v>0</v>
      </c>
    </row>
    <row r="33" spans="1:7">
      <c r="A33" s="15" t="s">
        <v>126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f t="shared" si="2"/>
        <v>0</v>
      </c>
    </row>
    <row r="34" spans="1:7">
      <c r="A34" s="15" t="s">
        <v>127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2"/>
        <v>0</v>
      </c>
    </row>
    <row r="38" spans="1:7" ht="22.5">
      <c r="A38" s="33" t="s">
        <v>130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si="2"/>
        <v>0</v>
      </c>
    </row>
    <row r="39" spans="1:7">
      <c r="A39" s="15" t="s">
        <v>131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f t="shared" si="2"/>
        <v>0</v>
      </c>
    </row>
    <row r="40" spans="1:7">
      <c r="A40" s="15" t="s">
        <v>132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8452000</v>
      </c>
      <c r="C42" s="13">
        <f t="shared" ref="C42:F42" si="6">C43+C53+C62+C73</f>
        <v>0</v>
      </c>
      <c r="D42" s="13">
        <f t="shared" si="6"/>
        <v>8452000</v>
      </c>
      <c r="E42" s="13">
        <f t="shared" si="6"/>
        <v>0</v>
      </c>
      <c r="F42" s="13">
        <f t="shared" si="6"/>
        <v>0</v>
      </c>
      <c r="G42" s="13">
        <f t="shared" si="2"/>
        <v>8452000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2"/>
        <v>0</v>
      </c>
    </row>
    <row r="45" spans="1:7">
      <c r="A45" s="15" t="s">
        <v>103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 t="shared" si="2"/>
        <v>0</v>
      </c>
    </row>
    <row r="46" spans="1:7">
      <c r="A46" s="15" t="s">
        <v>104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2"/>
        <v>0</v>
      </c>
    </row>
    <row r="47" spans="1:7">
      <c r="A47" s="15" t="s">
        <v>105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2"/>
        <v>0</v>
      </c>
    </row>
    <row r="48" spans="1:7">
      <c r="A48" s="15" t="s">
        <v>106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2"/>
        <v>0</v>
      </c>
    </row>
    <row r="49" spans="1:7">
      <c r="A49" s="15" t="s">
        <v>107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2"/>
        <v>0</v>
      </c>
    </row>
    <row r="50" spans="1:7">
      <c r="A50" s="15" t="s">
        <v>108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2"/>
        <v>0</v>
      </c>
    </row>
    <row r="51" spans="1:7">
      <c r="A51" s="15" t="s">
        <v>109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8452000</v>
      </c>
      <c r="C53" s="13">
        <f t="shared" ref="C53:F53" si="8">SUM(C54:C60)</f>
        <v>0</v>
      </c>
      <c r="D53" s="13">
        <f t="shared" si="8"/>
        <v>8452000</v>
      </c>
      <c r="E53" s="13">
        <f t="shared" si="8"/>
        <v>0</v>
      </c>
      <c r="F53" s="13">
        <f t="shared" si="8"/>
        <v>0</v>
      </c>
      <c r="G53" s="13">
        <f t="shared" si="2"/>
        <v>8452000</v>
      </c>
    </row>
    <row r="54" spans="1:7">
      <c r="A54" s="15" t="s">
        <v>111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 t="shared" si="2"/>
        <v>0</v>
      </c>
    </row>
    <row r="55" spans="1:7">
      <c r="A55" s="15" t="s">
        <v>112</v>
      </c>
      <c r="B55" s="16">
        <v>8452000</v>
      </c>
      <c r="C55" s="16">
        <v>0</v>
      </c>
      <c r="D55" s="16">
        <v>8452000</v>
      </c>
      <c r="E55" s="16">
        <v>0</v>
      </c>
      <c r="F55" s="16">
        <v>0</v>
      </c>
      <c r="G55" s="16">
        <f t="shared" si="2"/>
        <v>8452000</v>
      </c>
    </row>
    <row r="56" spans="1:7">
      <c r="A56" s="15" t="s">
        <v>113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2"/>
        <v>0</v>
      </c>
    </row>
    <row r="57" spans="1:7">
      <c r="A57" s="15" t="s">
        <v>114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2"/>
        <v>0</v>
      </c>
    </row>
    <row r="58" spans="1:7">
      <c r="A58" s="15" t="s">
        <v>115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f t="shared" si="2"/>
        <v>0</v>
      </c>
    </row>
    <row r="59" spans="1:7">
      <c r="A59" s="15" t="s">
        <v>116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 t="shared" si="2"/>
        <v>0</v>
      </c>
    </row>
    <row r="60" spans="1:7">
      <c r="A60" s="15" t="s">
        <v>117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 t="shared" si="2"/>
        <v>0</v>
      </c>
    </row>
    <row r="64" spans="1:7">
      <c r="A64" s="15" t="s">
        <v>120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si="2"/>
        <v>0</v>
      </c>
    </row>
    <row r="65" spans="1:7">
      <c r="A65" s="15" t="s">
        <v>121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2"/>
        <v>0</v>
      </c>
    </row>
    <row r="66" spans="1:7">
      <c r="A66" s="15" t="s">
        <v>122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2"/>
        <v>0</v>
      </c>
    </row>
    <row r="67" spans="1:7">
      <c r="A67" s="15" t="s">
        <v>123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2"/>
        <v>0</v>
      </c>
    </row>
    <row r="68" spans="1:7">
      <c r="A68" s="15" t="s">
        <v>124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2"/>
        <v>0</v>
      </c>
    </row>
    <row r="69" spans="1:7">
      <c r="A69" s="15" t="s">
        <v>125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2"/>
        <v>0</v>
      </c>
    </row>
    <row r="70" spans="1:7">
      <c r="A70" s="15" t="s">
        <v>126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2"/>
        <v>0</v>
      </c>
    </row>
    <row r="71" spans="1:7">
      <c r="A71" s="15" t="s">
        <v>127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 t="shared" si="11"/>
        <v>0</v>
      </c>
    </row>
    <row r="75" spans="1:7" ht="22.5">
      <c r="A75" s="33" t="s">
        <v>130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 t="shared" si="11"/>
        <v>0</v>
      </c>
    </row>
    <row r="76" spans="1:7">
      <c r="A76" s="15" t="s">
        <v>131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 t="shared" si="11"/>
        <v>0</v>
      </c>
    </row>
    <row r="77" spans="1:7">
      <c r="A77" s="15" t="s">
        <v>132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37481746</v>
      </c>
      <c r="C79" s="13">
        <f t="shared" ref="C79:G79" si="12">C5+C42</f>
        <v>472621.88</v>
      </c>
      <c r="D79" s="13">
        <f t="shared" si="12"/>
        <v>37954367.879999995</v>
      </c>
      <c r="E79" s="13">
        <f t="shared" si="12"/>
        <v>5448264.04</v>
      </c>
      <c r="F79" s="13">
        <f t="shared" si="12"/>
        <v>5446383.46</v>
      </c>
      <c r="G79" s="13">
        <f t="shared" si="12"/>
        <v>32506103.84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7" sqref="I27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152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5077818.33</v>
      </c>
      <c r="C4" s="39">
        <f t="shared" ref="C4:G4" si="0">C5+C6+C7+C10+C11+C14</f>
        <v>-1360424.7</v>
      </c>
      <c r="D4" s="39">
        <f t="shared" si="0"/>
        <v>3717393.6299999994</v>
      </c>
      <c r="E4" s="39">
        <f t="shared" si="0"/>
        <v>2543020.9700000002</v>
      </c>
      <c r="F4" s="39">
        <f t="shared" si="0"/>
        <v>2543020.9700000002</v>
      </c>
      <c r="G4" s="39">
        <f t="shared" si="0"/>
        <v>1174372.6599999992</v>
      </c>
    </row>
    <row r="5" spans="1:7">
      <c r="A5" s="40" t="s">
        <v>136</v>
      </c>
      <c r="B5" s="16">
        <v>5077818.33</v>
      </c>
      <c r="C5" s="16">
        <v>-1360424.7</v>
      </c>
      <c r="D5" s="16">
        <v>3717393.6299999994</v>
      </c>
      <c r="E5" s="16">
        <v>2543020.9700000002</v>
      </c>
      <c r="F5" s="16">
        <v>2543020.9700000002</v>
      </c>
      <c r="G5" s="16">
        <f>D5-E5</f>
        <v>1174372.6599999992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5077818.33</v>
      </c>
      <c r="C27" s="13">
        <f t="shared" ref="C27:G27" si="8">C4+C16</f>
        <v>-1360424.7</v>
      </c>
      <c r="D27" s="13">
        <f t="shared" si="8"/>
        <v>3717393.6299999994</v>
      </c>
      <c r="E27" s="13">
        <f t="shared" si="8"/>
        <v>2543020.9700000002</v>
      </c>
      <c r="F27" s="13">
        <f t="shared" si="8"/>
        <v>2543020.9700000002</v>
      </c>
      <c r="G27" s="13">
        <f t="shared" si="8"/>
        <v>1174372.6599999992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2017-01-11T17:22:36Z</dcterms:created>
  <dcterms:modified xsi:type="dcterms:W3CDTF">2017-10-16T20:51:49Z</dcterms:modified>
</cp:coreProperties>
</file>