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8" i="3" l="1"/>
  <c r="I17" i="3"/>
  <c r="I15" i="3"/>
  <c r="I13" i="3"/>
  <c r="I11" i="3"/>
  <c r="I10" i="3"/>
  <c r="I6" i="3"/>
  <c r="I5" i="3"/>
  <c r="H21" i="3"/>
  <c r="I21" i="3" s="1"/>
  <c r="I20" i="3" s="1"/>
  <c r="H19" i="3"/>
  <c r="I19" i="3" s="1"/>
  <c r="H18" i="3"/>
  <c r="H17" i="3"/>
  <c r="H15" i="3"/>
  <c r="H14" i="3"/>
  <c r="I14" i="3" s="1"/>
  <c r="H13" i="3"/>
  <c r="H12" i="3"/>
  <c r="I12" i="3" s="1"/>
  <c r="H11" i="3"/>
  <c r="H10" i="3"/>
  <c r="H9" i="3"/>
  <c r="I9" i="3" s="1"/>
  <c r="H8" i="3"/>
  <c r="I8" i="3" s="1"/>
  <c r="H7" i="3"/>
  <c r="I7" i="3" s="1"/>
  <c r="H6" i="3"/>
  <c r="H5" i="3"/>
  <c r="G20" i="3"/>
  <c r="G16" i="3"/>
  <c r="G4" i="3"/>
  <c r="G3" i="3" s="1"/>
  <c r="F20" i="3"/>
  <c r="F16" i="3"/>
  <c r="F4" i="3"/>
  <c r="E21" i="3"/>
  <c r="E20" i="3" s="1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H16" i="3" s="1"/>
  <c r="C4" i="3"/>
  <c r="I15" i="4"/>
  <c r="I14" i="4"/>
  <c r="I13" i="4"/>
  <c r="I12" i="4"/>
  <c r="I11" i="4"/>
  <c r="I10" i="4"/>
  <c r="I6" i="4"/>
  <c r="I5" i="4"/>
  <c r="I4" i="4"/>
  <c r="E17" i="4"/>
  <c r="H17" i="4"/>
  <c r="E18" i="4"/>
  <c r="H18" i="4"/>
  <c r="H16" i="4"/>
  <c r="I16" i="4" s="1"/>
  <c r="H15" i="4"/>
  <c r="H14" i="4"/>
  <c r="H13" i="4"/>
  <c r="H12" i="4"/>
  <c r="H11" i="4"/>
  <c r="H10" i="4"/>
  <c r="H9" i="4"/>
  <c r="I9" i="4" s="1"/>
  <c r="H8" i="4"/>
  <c r="I8" i="4" s="1"/>
  <c r="H7" i="4"/>
  <c r="I7" i="4" s="1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D3" i="3"/>
  <c r="I16" i="3"/>
  <c r="C3" i="3"/>
  <c r="E4" i="3"/>
  <c r="E3" i="3" s="1"/>
  <c r="H3" i="3"/>
  <c r="I3" i="3" s="1"/>
  <c r="F3" i="3"/>
  <c r="H4" i="3"/>
  <c r="I4" i="3" s="1"/>
  <c r="E3" i="4"/>
</calcChain>
</file>

<file path=xl/sharedStrings.xml><?xml version="1.0" encoding="utf-8"?>
<sst xmlns="http://schemas.openxmlformats.org/spreadsheetml/2006/main" count="162" uniqueCount="72">
  <si>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</si>
  <si>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</si>
  <si>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</si>
  <si>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</si>
  <si>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</si>
  <si>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</si>
  <si>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</si>
  <si>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</si>
  <si>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</si>
  <si>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</si>
  <si>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</si>
  <si>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</si>
  <si>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</si>
  <si>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</si>
  <si>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</si>
  <si>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</si>
  <si>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</si>
  <si>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</si>
  <si>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</si>
  <si>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</si>
  <si>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</si>
  <si>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</si>
  <si>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</si>
  <si>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</si>
  <si>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</si>
  <si>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</si>
  <si>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</si>
  <si>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</si>
  <si>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</si>
  <si>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</si>
  <si>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</si>
  <si>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</si>
  <si>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</si>
  <si>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</si>
  <si>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</si>
  <si>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</si>
  <si>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</si>
  <si>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</si>
  <si>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</si>
  <si>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</si>
  <si>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</si>
  <si>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</si>
  <si>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</si>
  <si>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</si>
  <si>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</si>
  <si>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</si>
  <si>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</si>
  <si>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</si>
  <si>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</si>
  <si>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</si>
  <si>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</si>
  <si>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</si>
  <si>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</si>
  <si>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1.1.4</t>
  </si>
  <si>
    <t xml:space="preserve"> Derechos, productos y aprovechamie</t>
  </si>
  <si>
    <t xml:space="preserve"> Productos de tipo corriente</t>
  </si>
  <si>
    <t>1.1.8</t>
  </si>
  <si>
    <t xml:space="preserve"> Transferencias corrientes</t>
  </si>
  <si>
    <t xml:space="preserve"> Transferencias Internas y Asign a</t>
  </si>
  <si>
    <t xml:space="preserve"> Ayudas sociales</t>
  </si>
  <si>
    <t>3.2.2</t>
  </si>
  <si>
    <t xml:space="preserve"> Disminucion de pasivos</t>
  </si>
  <si>
    <t xml:space="preserve"> Remanentes</t>
  </si>
  <si>
    <t>INGRESOS PROPIOS</t>
  </si>
  <si>
    <t xml:space="preserve"> Derechos por prestación de servicios</t>
  </si>
  <si>
    <t xml:space="preserve"> Convenios</t>
  </si>
  <si>
    <t>RECURSOS ESTATALES</t>
  </si>
  <si>
    <t>SISTEMA PARA EL DESARROLLO INTEGRAL DE LA FAMILIA DEL MUNICIPIO DE SAN MIGUEL DE ALLENDE, GTO.
ESTADO ANALÍTICO DE INGRESOS
DEL 1 DE ENERO AL AL 30 DE SEPTIEMBRE DEL 2017</t>
  </si>
  <si>
    <t>SISTEMA PARA EL DESARROLLO INTEGRAL DE LA FAMILIA DEL MUNICIPIO DE SAN MIGUEL DE ALLENDE, GTO.
ESTADO ANALÍTICO DE INGRESOS POR RUBRO
DEL 1 DE ENERO AL AL 30 DE SEPTIEMBRE DEL 2017</t>
  </si>
  <si>
    <t>SISTEMA PARA EL DESARROLLO INTEGRAL DE LA FAMILIA DEL MUNICIPIO DE SAN MIGUEL DE ALLENDE, GTO.
ESTADO ANALÍTICO DE INGRESOS POR FUENTE DE FINANCIAMIENTO
DEL 1 DE ENERO AL AL 30 DE SEPTIEMBRE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</si>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</sst>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A4" sqref="A4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27472100</v>
      </c>
      <c r="F3" s="5">
        <v>188096</v>
      </c>
      <c r="G3" s="5">
        <v>27660196</v>
      </c>
      <c r="H3" s="5">
        <v>19497976.800000001</v>
      </c>
      <c r="I3" s="5">
        <v>19497976.800000001</v>
      </c>
      <c r="J3" s="5">
        <v>-7974123.2000000002</v>
      </c>
      <c r="K3" s="14">
        <v>0</v>
      </c>
    </row>
    <row r="4" spans="1:11" x14ac:dyDescent="0.2">
      <c r="A4" s="61">
        <v>1</v>
      </c>
      <c r="B4" s="61"/>
      <c r="C4" s="61"/>
      <c r="D4" s="7" t="s">
        <v>52</v>
      </c>
      <c r="E4" s="4">
        <v>23487000</v>
      </c>
      <c r="F4" s="4">
        <v>0</v>
      </c>
      <c r="G4" s="4">
        <v>23487000</v>
      </c>
      <c r="H4" s="4">
        <v>16545082.85</v>
      </c>
      <c r="I4" s="4">
        <v>16545082.85</v>
      </c>
      <c r="J4" s="4">
        <v>-6941917.1500000004</v>
      </c>
      <c r="K4" s="15">
        <v>0</v>
      </c>
    </row>
    <row r="5" spans="1:11" x14ac:dyDescent="0.2">
      <c r="A5" s="61">
        <v>1</v>
      </c>
      <c r="B5" s="61" t="s">
        <v>53</v>
      </c>
      <c r="C5" s="61"/>
      <c r="D5" s="62" t="s">
        <v>54</v>
      </c>
      <c r="E5" s="4">
        <v>18000</v>
      </c>
      <c r="F5" s="4">
        <v>0</v>
      </c>
      <c r="G5" s="4">
        <v>18000</v>
      </c>
      <c r="H5" s="4">
        <v>172314.68</v>
      </c>
      <c r="I5" s="4">
        <v>172314.68</v>
      </c>
      <c r="J5" s="4">
        <v>154314.68</v>
      </c>
      <c r="K5" s="15">
        <v>154314.68</v>
      </c>
    </row>
    <row r="6" spans="1:11" x14ac:dyDescent="0.2">
      <c r="A6" s="61">
        <v>1</v>
      </c>
      <c r="B6" s="61" t="s">
        <v>53</v>
      </c>
      <c r="C6" s="61">
        <v>51</v>
      </c>
      <c r="D6" s="62" t="s">
        <v>55</v>
      </c>
      <c r="E6" s="4">
        <v>18000</v>
      </c>
      <c r="F6" s="4">
        <v>0</v>
      </c>
      <c r="G6" s="4">
        <v>18000</v>
      </c>
      <c r="H6" s="4">
        <v>172314.68</v>
      </c>
      <c r="I6" s="4">
        <v>172314.68</v>
      </c>
      <c r="J6" s="4">
        <v>154314.68</v>
      </c>
      <c r="K6" s="15">
        <v>154314.68</v>
      </c>
    </row>
    <row r="7" spans="1:11" x14ac:dyDescent="0.2">
      <c r="A7" s="61">
        <v>1</v>
      </c>
      <c r="B7" s="61" t="s">
        <v>56</v>
      </c>
      <c r="C7" s="61"/>
      <c r="D7" s="12" t="s">
        <v>57</v>
      </c>
      <c r="E7" s="4">
        <v>22869000</v>
      </c>
      <c r="F7" s="4">
        <v>0</v>
      </c>
      <c r="G7" s="4">
        <v>22869000</v>
      </c>
      <c r="H7" s="4">
        <v>16372768.17</v>
      </c>
      <c r="I7" s="4">
        <v>16372768.17</v>
      </c>
      <c r="J7" s="4">
        <v>-6496231.8300000001</v>
      </c>
      <c r="K7" s="15">
        <v>0</v>
      </c>
    </row>
    <row r="8" spans="1:11" x14ac:dyDescent="0.2">
      <c r="A8" s="61">
        <v>1</v>
      </c>
      <c r="B8" s="61" t="s">
        <v>56</v>
      </c>
      <c r="C8" s="61">
        <v>91</v>
      </c>
      <c r="D8" s="12" t="s">
        <v>58</v>
      </c>
      <c r="E8" s="4">
        <v>22869000</v>
      </c>
      <c r="F8" s="4">
        <v>-400000</v>
      </c>
      <c r="G8" s="4">
        <v>22469000</v>
      </c>
      <c r="H8" s="4">
        <v>15918966.73</v>
      </c>
      <c r="I8" s="4">
        <v>15918966.73</v>
      </c>
      <c r="J8" s="4">
        <v>-6950033.2699999996</v>
      </c>
      <c r="K8" s="15">
        <v>0</v>
      </c>
    </row>
    <row r="9" spans="1:11" x14ac:dyDescent="0.2">
      <c r="A9" s="63">
        <v>1</v>
      </c>
      <c r="B9" s="63" t="s">
        <v>56</v>
      </c>
      <c r="C9" s="63">
        <v>94</v>
      </c>
      <c r="D9" s="8" t="s">
        <v>59</v>
      </c>
      <c r="E9" s="4">
        <v>0</v>
      </c>
      <c r="F9" s="4">
        <v>400000</v>
      </c>
      <c r="G9" s="4">
        <v>400000</v>
      </c>
      <c r="H9" s="4">
        <v>453801.44</v>
      </c>
      <c r="I9" s="4">
        <v>453801.44</v>
      </c>
      <c r="J9" s="4">
        <v>453801.44</v>
      </c>
      <c r="K9" s="15">
        <v>453801.44</v>
      </c>
    </row>
    <row r="10" spans="1:11" x14ac:dyDescent="0.2">
      <c r="A10" s="63">
        <v>1</v>
      </c>
      <c r="B10" s="63" t="s">
        <v>60</v>
      </c>
      <c r="C10" s="63"/>
      <c r="D10" s="8" t="s">
        <v>61</v>
      </c>
      <c r="E10" s="4">
        <v>600000</v>
      </c>
      <c r="F10" s="4">
        <v>0</v>
      </c>
      <c r="G10" s="4">
        <v>600000</v>
      </c>
      <c r="H10" s="4">
        <v>0</v>
      </c>
      <c r="I10" s="4">
        <v>0</v>
      </c>
      <c r="J10" s="4">
        <v>-600000</v>
      </c>
      <c r="K10" s="15">
        <v>0</v>
      </c>
    </row>
    <row r="11" spans="1:11" x14ac:dyDescent="0.2">
      <c r="A11" s="63">
        <v>1</v>
      </c>
      <c r="B11" s="63" t="s">
        <v>60</v>
      </c>
      <c r="C11" s="63">
        <v>3</v>
      </c>
      <c r="D11" s="8" t="s">
        <v>62</v>
      </c>
      <c r="E11" s="4">
        <v>600000</v>
      </c>
      <c r="F11" s="4">
        <v>0</v>
      </c>
      <c r="G11" s="4">
        <v>600000</v>
      </c>
      <c r="H11" s="4">
        <v>0</v>
      </c>
      <c r="I11" s="4">
        <v>0</v>
      </c>
      <c r="J11" s="4">
        <v>-600000</v>
      </c>
      <c r="K11" s="15">
        <v>0</v>
      </c>
    </row>
    <row r="12" spans="1:11" x14ac:dyDescent="0.2">
      <c r="A12" s="63">
        <v>4</v>
      </c>
      <c r="B12" s="63"/>
      <c r="C12" s="63"/>
      <c r="D12" s="8" t="s">
        <v>63</v>
      </c>
      <c r="E12" s="4">
        <v>2688000</v>
      </c>
      <c r="F12" s="4">
        <v>110000</v>
      </c>
      <c r="G12" s="4">
        <v>2798000</v>
      </c>
      <c r="H12" s="4">
        <v>1926331.15</v>
      </c>
      <c r="I12" s="4">
        <v>1926331.15</v>
      </c>
      <c r="J12" s="4">
        <v>-761668.85</v>
      </c>
      <c r="K12" s="15">
        <v>0</v>
      </c>
    </row>
    <row r="13" spans="1:11" x14ac:dyDescent="0.2">
      <c r="A13" s="63">
        <v>4</v>
      </c>
      <c r="B13" s="63" t="s">
        <v>53</v>
      </c>
      <c r="C13" s="63"/>
      <c r="D13" s="8" t="s">
        <v>54</v>
      </c>
      <c r="E13" s="4">
        <v>2038000</v>
      </c>
      <c r="F13" s="4">
        <v>0</v>
      </c>
      <c r="G13" s="4">
        <v>2038000</v>
      </c>
      <c r="H13" s="4">
        <v>1717289.4</v>
      </c>
      <c r="I13" s="4">
        <v>1717289.4</v>
      </c>
      <c r="J13" s="4">
        <v>-320710.59999999998</v>
      </c>
      <c r="K13" s="15">
        <v>0</v>
      </c>
    </row>
    <row r="14" spans="1:11" x14ac:dyDescent="0.2">
      <c r="A14" s="61">
        <v>4</v>
      </c>
      <c r="B14" s="61" t="s">
        <v>53</v>
      </c>
      <c r="C14" s="12">
        <v>43</v>
      </c>
      <c r="D14" s="61" t="s">
        <v>64</v>
      </c>
      <c r="E14" s="4">
        <v>2034000</v>
      </c>
      <c r="F14" s="4">
        <v>0</v>
      </c>
      <c r="G14" s="4">
        <v>2034000</v>
      </c>
      <c r="H14" s="4">
        <v>1715844</v>
      </c>
      <c r="I14" s="4">
        <v>1715844</v>
      </c>
      <c r="J14" s="4">
        <v>-318156</v>
      </c>
      <c r="K14" s="15">
        <v>0</v>
      </c>
    </row>
    <row r="15" spans="1:11" x14ac:dyDescent="0.2">
      <c r="A15" s="61">
        <v>4</v>
      </c>
      <c r="B15" s="61" t="s">
        <v>53</v>
      </c>
      <c r="C15" s="61">
        <v>51</v>
      </c>
      <c r="D15" s="12" t="s">
        <v>55</v>
      </c>
      <c r="E15" s="4">
        <v>4000</v>
      </c>
      <c r="F15" s="4">
        <v>0</v>
      </c>
      <c r="G15" s="4">
        <v>4000</v>
      </c>
      <c r="H15" s="4">
        <v>1445.4</v>
      </c>
      <c r="I15" s="4">
        <v>1445.4</v>
      </c>
      <c r="J15" s="4">
        <v>-2554.6</v>
      </c>
      <c r="K15" s="15">
        <v>0</v>
      </c>
    </row>
    <row r="16" spans="1:11" x14ac:dyDescent="0.2">
      <c r="A16" s="63">
        <v>4</v>
      </c>
      <c r="B16" s="63" t="s">
        <v>56</v>
      </c>
      <c r="C16" s="63"/>
      <c r="D16" s="8" t="s">
        <v>57</v>
      </c>
      <c r="E16" s="4">
        <v>650000</v>
      </c>
      <c r="F16" s="4">
        <v>110000</v>
      </c>
      <c r="G16" s="4">
        <v>760000</v>
      </c>
      <c r="H16" s="4">
        <v>209041.75</v>
      </c>
      <c r="I16" s="4">
        <v>209041.75</v>
      </c>
      <c r="J16" s="4">
        <v>-440958.25</v>
      </c>
      <c r="K16" s="15">
        <v>0</v>
      </c>
    </row>
    <row r="17" spans="1:11" x14ac:dyDescent="0.2">
      <c r="A17" s="63">
        <v>4</v>
      </c>
      <c r="B17" s="63" t="s">
        <v>56</v>
      </c>
      <c r="C17" s="63">
        <v>83</v>
      </c>
      <c r="D17" s="8" t="s">
        <v>65</v>
      </c>
      <c r="E17" s="4">
        <v>500000</v>
      </c>
      <c r="F17" s="4">
        <v>10000</v>
      </c>
      <c r="G17" s="4">
        <v>510000</v>
      </c>
      <c r="H17" s="4">
        <v>150000</v>
      </c>
      <c r="I17" s="4">
        <v>150000</v>
      </c>
      <c r="J17" s="4">
        <v>-350000</v>
      </c>
      <c r="K17" s="15">
        <v>0</v>
      </c>
    </row>
    <row r="18" spans="1:11" x14ac:dyDescent="0.2">
      <c r="A18" s="63">
        <v>4</v>
      </c>
      <c r="B18" s="63" t="s">
        <v>56</v>
      </c>
      <c r="C18" s="63">
        <v>94</v>
      </c>
      <c r="D18" s="8" t="s">
        <v>59</v>
      </c>
      <c r="E18" s="4">
        <v>150000</v>
      </c>
      <c r="F18" s="4">
        <v>100000</v>
      </c>
      <c r="G18" s="4">
        <v>250000</v>
      </c>
      <c r="H18" s="4">
        <v>59041.75</v>
      </c>
      <c r="I18" s="4">
        <v>59041.75</v>
      </c>
      <c r="J18" s="4">
        <v>-90958.25</v>
      </c>
      <c r="K18" s="15">
        <v>0</v>
      </c>
    </row>
    <row r="19" spans="1:11" x14ac:dyDescent="0.2">
      <c r="A19" s="61">
        <v>6</v>
      </c>
      <c r="B19" s="61"/>
      <c r="C19" s="61"/>
      <c r="D19" s="12" t="s">
        <v>66</v>
      </c>
      <c r="E19" s="4">
        <v>1297100</v>
      </c>
      <c r="F19" s="4">
        <v>78096</v>
      </c>
      <c r="G19" s="4">
        <v>1375196</v>
      </c>
      <c r="H19" s="4">
        <v>1026562.8</v>
      </c>
      <c r="I19" s="4">
        <v>1026562.8</v>
      </c>
      <c r="J19" s="4">
        <v>-270537.2</v>
      </c>
      <c r="K19" s="15">
        <v>0</v>
      </c>
    </row>
    <row r="20" spans="1:11" x14ac:dyDescent="0.2">
      <c r="A20" s="63">
        <v>6</v>
      </c>
      <c r="B20" s="63" t="s">
        <v>53</v>
      </c>
      <c r="C20" s="63"/>
      <c r="D20" s="8" t="s">
        <v>54</v>
      </c>
      <c r="E20" s="4">
        <v>500</v>
      </c>
      <c r="F20" s="4">
        <v>5000</v>
      </c>
      <c r="G20" s="4">
        <v>5500</v>
      </c>
      <c r="H20" s="4">
        <v>20.8</v>
      </c>
      <c r="I20" s="4">
        <v>20.8</v>
      </c>
      <c r="J20" s="4">
        <v>-479.2</v>
      </c>
      <c r="K20" s="15">
        <v>0</v>
      </c>
    </row>
    <row r="21" spans="1:11" x14ac:dyDescent="0.2">
      <c r="A21" s="61">
        <v>6</v>
      </c>
      <c r="B21" s="61" t="s">
        <v>53</v>
      </c>
      <c r="C21" s="61">
        <v>51</v>
      </c>
      <c r="D21" s="12" t="s">
        <v>55</v>
      </c>
      <c r="E21" s="4">
        <v>500</v>
      </c>
      <c r="F21" s="4">
        <v>5000</v>
      </c>
      <c r="G21" s="4">
        <v>5500</v>
      </c>
      <c r="H21" s="4">
        <v>20.8</v>
      </c>
      <c r="I21" s="4">
        <v>20.8</v>
      </c>
      <c r="J21" s="4">
        <v>-479.2</v>
      </c>
      <c r="K21" s="15">
        <v>0</v>
      </c>
    </row>
    <row r="22" spans="1:11" x14ac:dyDescent="0.2">
      <c r="A22" s="63">
        <v>6</v>
      </c>
      <c r="B22" s="63" t="s">
        <v>56</v>
      </c>
      <c r="C22" s="63"/>
      <c r="D22" s="8" t="s">
        <v>57</v>
      </c>
      <c r="E22" s="4">
        <v>1296600</v>
      </c>
      <c r="F22" s="4">
        <v>73096</v>
      </c>
      <c r="G22" s="4">
        <v>1369696</v>
      </c>
      <c r="H22" s="4">
        <v>1026542</v>
      </c>
      <c r="I22" s="4">
        <v>1026542</v>
      </c>
      <c r="J22" s="4">
        <v>-270058</v>
      </c>
      <c r="K22" s="15">
        <v>0</v>
      </c>
    </row>
    <row r="23" spans="1:11" x14ac:dyDescent="0.2">
      <c r="A23" s="63">
        <v>6</v>
      </c>
      <c r="B23" s="63" t="s">
        <v>56</v>
      </c>
      <c r="C23" s="63">
        <v>83</v>
      </c>
      <c r="D23" s="64" t="s">
        <v>65</v>
      </c>
      <c r="E23" s="4">
        <v>1296600</v>
      </c>
      <c r="F23" s="4">
        <v>73096</v>
      </c>
      <c r="G23" s="4">
        <v>1369696</v>
      </c>
      <c r="H23" s="4">
        <v>1026542</v>
      </c>
      <c r="I23" s="4">
        <v>1026542</v>
      </c>
      <c r="J23" s="4">
        <v>-270058</v>
      </c>
      <c r="K23" s="15">
        <v>0</v>
      </c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25" sqref="A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68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27472100</v>
      </c>
      <c r="D3" s="68">
        <f>SUM(D4:D8)+D11+SUM(D15:D18)</f>
        <v>188096</v>
      </c>
      <c r="E3" s="68">
        <f>SUM(E4:E8)+E11+SUM(E15:E18)</f>
        <v>27660196</v>
      </c>
      <c r="F3" s="68">
        <f>SUM(F4:F8)+F11+SUM(F15:F18)</f>
        <v>19497976.800000001</v>
      </c>
      <c r="G3" s="68">
        <f>SUM(G4:G8)+G11+SUM(G15:G18)</f>
        <v>19497976.800000001</v>
      </c>
      <c r="H3" s="68">
        <f>+G3-C3</f>
        <v>-7974123.1999999993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2034000</v>
      </c>
      <c r="D7" s="66">
        <v>0</v>
      </c>
      <c r="E7" s="66">
        <f t="shared" si="1"/>
        <v>2034000</v>
      </c>
      <c r="F7" s="66">
        <v>1715844</v>
      </c>
      <c r="G7" s="66">
        <v>1715844</v>
      </c>
      <c r="H7" s="66">
        <f t="shared" si="0"/>
        <v>-318156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22500</v>
      </c>
      <c r="D8" s="66">
        <v>5000</v>
      </c>
      <c r="E8" s="66">
        <f t="shared" si="1"/>
        <v>27500</v>
      </c>
      <c r="F8" s="66">
        <v>173780.88</v>
      </c>
      <c r="G8" s="66">
        <v>173780.88</v>
      </c>
      <c r="H8" s="66">
        <f t="shared" si="0"/>
        <v>151280.88</v>
      </c>
      <c r="I8" s="67">
        <f t="shared" si="2"/>
        <v>151280.88</v>
      </c>
      <c r="J8" s="8"/>
    </row>
    <row r="9" spans="1:10" s="9" customFormat="1" x14ac:dyDescent="0.2">
      <c r="A9" s="25">
        <v>51</v>
      </c>
      <c r="B9" s="26" t="s">
        <v>16</v>
      </c>
      <c r="C9" s="66">
        <v>22500</v>
      </c>
      <c r="D9" s="66">
        <v>5000</v>
      </c>
      <c r="E9" s="66">
        <f t="shared" si="1"/>
        <v>27500</v>
      </c>
      <c r="F9" s="66">
        <v>173780.88</v>
      </c>
      <c r="G9" s="66">
        <v>173780.88</v>
      </c>
      <c r="H9" s="66">
        <f t="shared" si="0"/>
        <v>151280.88</v>
      </c>
      <c r="I9" s="67">
        <f t="shared" si="2"/>
        <v>151280.88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1796600</v>
      </c>
      <c r="D16" s="66">
        <v>83096</v>
      </c>
      <c r="E16" s="66">
        <f>D16+C16</f>
        <v>1879696</v>
      </c>
      <c r="F16" s="66">
        <v>1176542</v>
      </c>
      <c r="G16" s="66">
        <v>1176542</v>
      </c>
      <c r="H16" s="66">
        <f>+G16-C16</f>
        <v>-620058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23019000</v>
      </c>
      <c r="D17" s="66">
        <v>100000</v>
      </c>
      <c r="E17" s="66">
        <f>D17+C17</f>
        <v>23119000</v>
      </c>
      <c r="F17" s="66">
        <v>16431809.92</v>
      </c>
      <c r="G17" s="66">
        <v>16431809.92</v>
      </c>
      <c r="H17" s="66">
        <f>+G17-C17</f>
        <v>-6587190.0800000001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600000</v>
      </c>
      <c r="D18" s="69">
        <v>0</v>
      </c>
      <c r="E18" s="69">
        <f>D18+C18</f>
        <v>600000</v>
      </c>
      <c r="F18" s="69">
        <v>0</v>
      </c>
      <c r="G18" s="69">
        <v>0</v>
      </c>
      <c r="H18" s="69">
        <f>+G18-C18</f>
        <v>-600000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45" x14ac:dyDescent="0.2">
      <c r="A25" s="51"/>
      <c r="B25" s="53" t="s">
        <v>70</v>
      </c>
      <c r="C25" s="54"/>
      <c r="D25" s="55" t="s">
        <v>71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F3" sqref="F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69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27472100</v>
      </c>
      <c r="D3" s="71">
        <f>SUM(D4+D16+D21)</f>
        <v>188096</v>
      </c>
      <c r="E3" s="71">
        <f>SUM(E4+E16+E21)</f>
        <v>27660196</v>
      </c>
      <c r="F3" s="71">
        <f>SUM(F4+F16+F21)</f>
        <v>19497976.800000001</v>
      </c>
      <c r="G3" s="71">
        <f>SUM(G4+G16+G21)</f>
        <v>19497976.800000001</v>
      </c>
      <c r="H3" s="68">
        <f>+G3-C3</f>
        <v>-7974123.1999999993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3853100</v>
      </c>
      <c r="D4" s="68">
        <f>SUM(D5:D8)+D11+D14+D15</f>
        <v>88096</v>
      </c>
      <c r="E4" s="68">
        <f>SUM(E5:E8)+E11+E14+E15</f>
        <v>3941196</v>
      </c>
      <c r="F4" s="68">
        <f>SUM(F5:F8)+F11+F14+F15</f>
        <v>3066166.88</v>
      </c>
      <c r="G4" s="68">
        <f>SUM(G5:G8)+G11+G14+G15</f>
        <v>3066166.88</v>
      </c>
      <c r="H4" s="68">
        <f t="shared" ref="H4:H21" si="0">+G4-C4</f>
        <v>-786933.12000000011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2034000</v>
      </c>
      <c r="D7" s="66">
        <v>0</v>
      </c>
      <c r="E7" s="66">
        <f t="shared" si="1"/>
        <v>2034000</v>
      </c>
      <c r="F7" s="66">
        <v>1715844</v>
      </c>
      <c r="G7" s="66">
        <v>1715844</v>
      </c>
      <c r="H7" s="66">
        <f t="shared" si="0"/>
        <v>-318156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22500</v>
      </c>
      <c r="D8" s="66">
        <v>5000</v>
      </c>
      <c r="E8" s="66">
        <f t="shared" si="1"/>
        <v>27500</v>
      </c>
      <c r="F8" s="66">
        <v>173780.88</v>
      </c>
      <c r="G8" s="66">
        <v>173780.88</v>
      </c>
      <c r="H8" s="66">
        <f t="shared" si="0"/>
        <v>151280.88</v>
      </c>
      <c r="I8" s="67">
        <f t="shared" si="2"/>
        <v>151280.88</v>
      </c>
      <c r="J8" s="8"/>
    </row>
    <row r="9" spans="1:10" x14ac:dyDescent="0.2">
      <c r="A9" s="43">
        <v>51</v>
      </c>
      <c r="B9" s="33" t="s">
        <v>16</v>
      </c>
      <c r="C9" s="66">
        <v>22500</v>
      </c>
      <c r="D9" s="66">
        <v>5000</v>
      </c>
      <c r="E9" s="66">
        <f t="shared" si="1"/>
        <v>27500</v>
      </c>
      <c r="F9" s="66">
        <v>173780.88</v>
      </c>
      <c r="G9" s="66">
        <v>173780.88</v>
      </c>
      <c r="H9" s="66">
        <f t="shared" si="0"/>
        <v>151280.88</v>
      </c>
      <c r="I9" s="67">
        <f t="shared" si="2"/>
        <v>151280.88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22500</v>
      </c>
      <c r="D12" s="66">
        <v>5000</v>
      </c>
      <c r="E12" s="66">
        <f t="shared" si="1"/>
        <v>27500</v>
      </c>
      <c r="F12" s="66">
        <v>173780.88</v>
      </c>
      <c r="G12" s="66">
        <v>173780.88</v>
      </c>
      <c r="H12" s="66">
        <f t="shared" si="0"/>
        <v>151280.88</v>
      </c>
      <c r="I12" s="67">
        <f t="shared" si="2"/>
        <v>151280.88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1796600</v>
      </c>
      <c r="D14" s="66">
        <v>83096</v>
      </c>
      <c r="E14" s="66">
        <f>C14+D14</f>
        <v>1879696</v>
      </c>
      <c r="F14" s="66">
        <v>1176542</v>
      </c>
      <c r="G14" s="66">
        <v>1176542</v>
      </c>
      <c r="H14" s="66">
        <f t="shared" si="0"/>
        <v>-620058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23019000</v>
      </c>
      <c r="D16" s="68">
        <f>SUM(D17:D19)</f>
        <v>100000</v>
      </c>
      <c r="E16" s="68">
        <f>SUM(E17:E19)</f>
        <v>23119000</v>
      </c>
      <c r="F16" s="68">
        <f>SUM(F17:F19)</f>
        <v>16431809.92</v>
      </c>
      <c r="G16" s="68">
        <f>SUM(G17:G19)</f>
        <v>16431809.92</v>
      </c>
      <c r="H16" s="68">
        <f t="shared" si="0"/>
        <v>-6587190.0800000001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23019000</v>
      </c>
      <c r="D19" s="66">
        <v>100000</v>
      </c>
      <c r="E19" s="66">
        <f>C19+D19</f>
        <v>23119000</v>
      </c>
      <c r="F19" s="66">
        <v>16431809.92</v>
      </c>
      <c r="G19" s="66">
        <v>16431809.92</v>
      </c>
      <c r="H19" s="66">
        <f t="shared" si="0"/>
        <v>-6587190.0800000001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600000</v>
      </c>
      <c r="D20" s="68">
        <f>SUM(D21)</f>
        <v>0</v>
      </c>
      <c r="E20" s="68">
        <f>SUM(E21)</f>
        <v>600000</v>
      </c>
      <c r="F20" s="68">
        <f>SUM(F21)</f>
        <v>0</v>
      </c>
      <c r="G20" s="68">
        <f>SUM(G21)</f>
        <v>0</v>
      </c>
      <c r="H20" s="68">
        <f t="shared" si="0"/>
        <v>-600000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600000</v>
      </c>
      <c r="D21" s="69">
        <v>0</v>
      </c>
      <c r="E21" s="69">
        <f>C21+D21</f>
        <v>600000</v>
      </c>
      <c r="F21" s="69">
        <v>0</v>
      </c>
      <c r="G21" s="69">
        <v>0</v>
      </c>
      <c r="H21" s="69">
        <f t="shared" si="0"/>
        <v>-600000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45" x14ac:dyDescent="0.2">
      <c r="A28" s="51"/>
      <c r="B28" s="53" t="s">
        <v>70</v>
      </c>
      <c r="C28" s="54"/>
      <c r="D28" s="55" t="s">
        <v>71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2017-10-20T14:58:09Z</cp:lastPrinted>
  <dcterms:created xsi:type="dcterms:W3CDTF">2012-12-11T20:48:19Z</dcterms:created>
  <dcterms:modified xsi:type="dcterms:W3CDTF">2017-10-20T15:03:31Z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