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3 Trimestre 2017 Digital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4" i="1" l="1"/>
  <c r="F79" i="1"/>
  <c r="E4" i="4"/>
  <c r="E27" i="4" s="1"/>
  <c r="C16" i="4"/>
  <c r="D16" i="4"/>
  <c r="D27" i="4" s="1"/>
  <c r="G16" i="4"/>
  <c r="E5" i="3"/>
  <c r="H6" i="3"/>
  <c r="G16" i="2"/>
  <c r="G5" i="2"/>
  <c r="E79" i="1"/>
  <c r="H80" i="1"/>
  <c r="E4" i="1"/>
  <c r="H5" i="1"/>
  <c r="H4" i="1" s="1"/>
  <c r="C154" i="1"/>
  <c r="G154" i="1"/>
  <c r="H79" i="1"/>
  <c r="G26" i="2"/>
  <c r="H5" i="3"/>
  <c r="C27" i="4"/>
  <c r="E42" i="3"/>
  <c r="H42" i="3" s="1"/>
  <c r="G11" i="4"/>
  <c r="G4" i="4" s="1"/>
  <c r="G27" i="4" s="1"/>
  <c r="F154" i="1" l="1"/>
  <c r="H79" i="3"/>
  <c r="E154" i="1"/>
  <c r="H154" i="1"/>
  <c r="E79" i="3"/>
</calcChain>
</file>

<file path=xl/sharedStrings.xml><?xml version="1.0" encoding="utf-8"?>
<sst xmlns="http://schemas.openxmlformats.org/spreadsheetml/2006/main" count="471" uniqueCount="330">
  <si>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</si>
  <si>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</si>
  <si>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</si>
  <si>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</si>
  <si>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</si>
  <si>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</si>
  <si>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</si>
  <si>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</si>
  <si>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</si>
  <si>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</si>
  <si>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</si>
  <si>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</si>
  <si>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</si>
  <si>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</si>
  <si>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</si>
  <si>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</si>
  <si>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</si>
  <si>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</si>
  <si>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</si>
  <si>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</si>
  <si>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</si>
  <si>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</si>
  <si>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</si>
  <si>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</si>
  <si>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</si>
  <si>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</si>
  <si>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</si>
  <si>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</si>
  <si>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</si>
  <si>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</si>
  <si>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</si>
  <si>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</si>
  <si>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</si>
  <si>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</si>
  <si>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</si>
  <si>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</si>
  <si>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</si>
  <si>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</si>
  <si>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</si>
  <si>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</si>
  <si>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</si>
  <si>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</si>
  <si>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</si>
  <si>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</si>
  <si>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</si>
  <si>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</si>
  <si>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</si>
  <si>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</si>
  <si>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</si>
  <si>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</si>
  <si>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</si>
  <si>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</si>
  <si>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</si>
  <si>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</si>
  <si>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</si>
  <si>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</si>
  <si>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</si>
  <si>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</si>
  <si>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</si>
  <si>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</si>
  <si>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</si>
  <si>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</si>
  <si>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</si>
  <si>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</si>
  <si>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</si>
  <si>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</si>
  <si>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</si>
  <si>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</si>
  <si>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</si>
  <si>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</si>
  <si>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</si>
  <si>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</si>
  <si>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</si>
  <si>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</si>
  <si>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</si>
  <si>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</si>
  <si>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</si>
  <si>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</si>
  <si>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</si>
  <si>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</si>
  <si>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</si>
  <si>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</si>
  <si>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</si>
  <si>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</si>
  <si>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</si>
  <si>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</si>
  <si>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</si>
  <si>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</si>
  <si>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</si>
  <si>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</si>
  <si>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</si>
  <si>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</si>
  <si>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</si>
  <si>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</si>
  <si>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</si>
  <si>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</si>
  <si>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</si>
  <si>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</si>
  <si>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</si>
  <si>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</si>
  <si>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</si>
  <si>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</si>
  <si>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</si>
  <si>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</si>
  <si>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</si>
  <si>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</si>
  <si>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</si>
  <si>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</si>
  <si>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</si>
  <si>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</si>
  <si>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</si>
  <si>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</si>
  <si>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</si>
  <si>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</si>
  <si>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</si>
  <si>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</si>
  <si>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</si>
  <si>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</si>
  <si>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</si>
  <si>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</si>
  <si>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</si>
  <si>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</si>
  <si>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</si>
  <si>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</si>
  <si>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</si>
  <si>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</si>
  <si>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</si>
  <si>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</si>
  <si>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</si>
  <si>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</si>
  <si>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</si>
  <si>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</si>
  <si>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</si>
  <si>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</si>
  <si>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</si>
  <si>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</si>
  <si>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</si>
  <si>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</si>
  <si>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</si>
  <si>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</si>
  <si>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</si>
  <si>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</si>
  <si>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</si>
  <si>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</si>
  <si>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</si>
  <si>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</si>
  <si>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</si>
  <si>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</si>
  <si>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</si>
  <si>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</si>
  <si>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</si>
  <si>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</si>
  <si>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</si>
  <si>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</si>
  <si>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</si>
  <si>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</si>
  <si>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</si>
  <si>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</si>
  <si>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</si>
  <si>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</si>
  <si>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</si>
  <si>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</si>
  <si>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</si>
  <si>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</si>
  <si>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</si>
  <si>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</si>
  <si>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</si>
  <si>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</si>
  <si>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</si>
  <si>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</si>
  <si>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</si>
  <si>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</si>
  <si>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</si>
  <si>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</si>
  <si>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</si>
  <si>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</si>
  <si>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</si>
  <si>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</si>
  <si>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</si>
  <si>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</si>
  <si>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</si>
  <si>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</si>
  <si>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</si>
  <si>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</si>
  <si>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</si>
  <si>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</si>
  <si>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</si>
  <si>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</si>
  <si>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</si>
  <si>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</si>
  <si>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</si>
  <si>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</si>
  <si>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</si>
  <si>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</si>
  <si>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</si>
  <si>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</si>
  <si>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</si>
  <si>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</si>
  <si>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</si>
  <si>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</si>
  <si>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</si>
  <si>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</si>
  <si>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</si>
  <si>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</si>
  <si>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</si>
  <si>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</si>
  <si>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</si>
  <si>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</si>
  <si>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</si>
  <si>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</si>
  <si>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</si>
  <si>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</si>
  <si>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</si>
  <si>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</si>
  <si>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</si>
  <si>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</si>
  <si>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</si>
  <si>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</si>
  <si>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</si>
  <si>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</si>
  <si>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</si>
  <si>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</si>
  <si>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</si>
  <si>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</si>
  <si>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</si>
  <si>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</si>
  <si>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</si>
  <si>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</si>
  <si>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</si>
  <si>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</si>
  <si>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</si>
  <si>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</si>
  <si>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</si>
  <si>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</si>
  <si>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</si>
  <si>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</si>
  <si>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</si>
  <si>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</si>
  <si>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</si>
  <si>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</si>
  <si>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</si>
  <si>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</si>
  <si>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</si>
  <si>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</si>
  <si>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</si>
  <si>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</si>
  <si>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</si>
  <si>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</si>
  <si>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</si>
  <si>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</si>
  <si>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</si>
  <si>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</si>
  <si>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</si>
  <si>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</si>
  <si>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</si>
  <si>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</si>
  <si>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</si>
  <si>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</si>
  <si>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</si>
  <si>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</si>
  <si>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</si>
  <si>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</si>
  <si>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</si>
  <si>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</si>
  <si>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</si>
  <si>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</si>
  <si>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</si>
  <si>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</si>
  <si>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</si>
  <si>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</si>
  <si>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</si>
  <si>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</si>
  <si>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</si>
  <si>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</si>
  <si>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</si>
  <si>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</si>
  <si>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</si>
  <si>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</si>
  <si>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</si>
  <si>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</si>
  <si>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</si>
  <si>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</si>
  <si>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</si>
  <si>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</si>
  <si>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</si>
  <si>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</si>
  <si>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</si>
  <si>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</si>
  <si>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</si>
  <si>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</si>
  <si>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</si>
  <si>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</si>
  <si>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</si>
  <si>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</si>
  <si>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</si>
  <si>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</si>
  <si>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</si>
  <si>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</si>
  <si>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</si>
  <si>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</si>
  <si>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</si>
  <si>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</si>
  <si>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</si>
  <si>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</si>
  <si>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</si>
  <si>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</si>
  <si>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</si>
  <si>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</si>
  <si>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</si>
  <si>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</si>
  <si>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</si>
  <si>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</si>
  <si>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</si>
  <si>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</si>
  <si>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</si>
  <si>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</si>
  <si>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</si>
  <si>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</si>
  <si>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</si>
  <si>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</si>
  <si>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</si>
  <si>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</si>
  <si>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</si>
  <si>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</si>
  <si>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</si>
  <si>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</si>
  <si>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COMISIÓN MUNICIPAL DEL DEPORTE DE SAN MIGUEL DE ALLENDE, GTO.
Clasificación por Objeto del Gasto (Capítulo y Concepto)
al 30 de Septiembre de 2017
PESOS</t>
  </si>
  <si>
    <t>COMISIÓN MUNICIPAL DEL DEPORTE DE SAN MIGUEL DE ALLENDE, GTO.
Estado Analítico del Ejercicio del Presupuesto de Egresos Detallado - LDF
Clasificación Administrativa
al 30 de Septiembre de 2017
PESOS</t>
  </si>
  <si>
    <t>COMISIÓN MUNICIPAL DEL DEPORTE DE SAN MIGUEL DE ALLENDE, GTO.
Estado Analítico del Ejercicio del Presupuesto de Egresos Detallado - LDF
Clasificación Funcional (Finalidad y Función)
al 30 de Septiembre de 2017
PESOS</t>
  </si>
  <si>
    <t>COMISIÓN MUNICIPAL DEL DEPORTE DE SAN MIGUEL DE ALLENDE, GTO.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</si>
</sst>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326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10253793.300000001</v>
      </c>
      <c r="D4" s="5">
        <f t="shared" ref="D4:H4" si="0">D5+D13+D23+D33+D43+D53+D57+D66+D70</f>
        <v>580000</v>
      </c>
      <c r="E4" s="5">
        <f t="shared" si="0"/>
        <v>10833793.300000001</v>
      </c>
      <c r="F4" s="5">
        <f t="shared" si="0"/>
        <v>7188306.5999999996</v>
      </c>
      <c r="G4" s="5">
        <f t="shared" si="0"/>
        <v>7170481.5999999996</v>
      </c>
      <c r="H4" s="5">
        <f t="shared" si="0"/>
        <v>3645486.7</v>
      </c>
    </row>
    <row r="5" spans="1:8">
      <c r="A5" s="56" t="s">
        <v>9</v>
      </c>
      <c r="B5" s="57"/>
      <c r="C5" s="6">
        <f>SUM(C6:C12)</f>
        <v>6049527.1400000006</v>
      </c>
      <c r="D5" s="6">
        <f t="shared" ref="D5:H5" si="1">SUM(D6:D12)</f>
        <v>-48494.099999999991</v>
      </c>
      <c r="E5" s="6">
        <f t="shared" si="1"/>
        <v>6001033.04</v>
      </c>
      <c r="F5" s="6">
        <f t="shared" si="1"/>
        <v>4047292.2299999995</v>
      </c>
      <c r="G5" s="6">
        <f t="shared" si="1"/>
        <v>4047292.2299999995</v>
      </c>
      <c r="H5" s="6">
        <f t="shared" si="1"/>
        <v>1953740.8100000005</v>
      </c>
    </row>
    <row r="6" spans="1:8">
      <c r="A6" s="35" t="s">
        <v>148</v>
      </c>
      <c r="B6" s="36" t="s">
        <v>10</v>
      </c>
      <c r="C6" s="7">
        <v>4323839.24</v>
      </c>
      <c r="D6" s="7">
        <v>-210821.36</v>
      </c>
      <c r="E6" s="7">
        <f>C6+D6</f>
        <v>4113017.8800000004</v>
      </c>
      <c r="F6" s="7">
        <v>2998525.55</v>
      </c>
      <c r="G6" s="7">
        <v>2998525.55</v>
      </c>
      <c r="H6" s="7">
        <f>E6-F6</f>
        <v>1114492.3300000005</v>
      </c>
    </row>
    <row r="7" spans="1:8">
      <c r="A7" s="35" t="s">
        <v>149</v>
      </c>
      <c r="B7" s="36" t="s">
        <v>11</v>
      </c>
      <c r="C7" s="7">
        <v>989512.79</v>
      </c>
      <c r="D7" s="7">
        <v>179435.15</v>
      </c>
      <c r="E7" s="7">
        <f t="shared" ref="E7:E12" si="2">C7+D7</f>
        <v>1168947.94</v>
      </c>
      <c r="F7" s="7">
        <v>839202.35</v>
      </c>
      <c r="G7" s="7">
        <v>839202.35</v>
      </c>
      <c r="H7" s="7">
        <f t="shared" ref="H7:H70" si="3">E7-F7</f>
        <v>329745.58999999997</v>
      </c>
    </row>
    <row r="8" spans="1:8">
      <c r="A8" s="35" t="s">
        <v>150</v>
      </c>
      <c r="B8" s="36" t="s">
        <v>12</v>
      </c>
      <c r="C8" s="7">
        <v>501930.07</v>
      </c>
      <c r="D8" s="7">
        <v>15860.06</v>
      </c>
      <c r="E8" s="7">
        <f t="shared" si="2"/>
        <v>517790.13</v>
      </c>
      <c r="F8" s="7">
        <v>37001.78</v>
      </c>
      <c r="G8" s="7">
        <v>37001.78</v>
      </c>
      <c r="H8" s="7">
        <f t="shared" si="3"/>
        <v>480788.35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234245.04</v>
      </c>
      <c r="D10" s="7">
        <v>-32967.949999999997</v>
      </c>
      <c r="E10" s="7">
        <f t="shared" si="2"/>
        <v>201277.09000000003</v>
      </c>
      <c r="F10" s="7">
        <v>172562.55</v>
      </c>
      <c r="G10" s="7">
        <v>172562.55</v>
      </c>
      <c r="H10" s="7">
        <f t="shared" si="3"/>
        <v>28714.540000000037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985793.85</v>
      </c>
      <c r="D13" s="6">
        <f t="shared" ref="D13:G13" si="4">SUM(D14:D22)</f>
        <v>47544.01999999999</v>
      </c>
      <c r="E13" s="6">
        <f t="shared" si="4"/>
        <v>1033337.87</v>
      </c>
      <c r="F13" s="6">
        <f t="shared" si="4"/>
        <v>670538.99</v>
      </c>
      <c r="G13" s="6">
        <f t="shared" si="4"/>
        <v>670538.99</v>
      </c>
      <c r="H13" s="6">
        <f t="shared" si="3"/>
        <v>362798.88</v>
      </c>
    </row>
    <row r="14" spans="1:8">
      <c r="A14" s="35" t="s">
        <v>155</v>
      </c>
      <c r="B14" s="36" t="s">
        <v>18</v>
      </c>
      <c r="C14" s="7">
        <v>145148.47</v>
      </c>
      <c r="D14" s="7">
        <v>70639.22</v>
      </c>
      <c r="E14" s="7">
        <f t="shared" ref="E14:E22" si="5">C14+D14</f>
        <v>215787.69</v>
      </c>
      <c r="F14" s="7">
        <v>124139.05</v>
      </c>
      <c r="G14" s="7">
        <v>124139.05</v>
      </c>
      <c r="H14" s="7">
        <f t="shared" si="3"/>
        <v>91648.639999999999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6042.4</v>
      </c>
      <c r="D18" s="7">
        <v>3599.5</v>
      </c>
      <c r="E18" s="7">
        <f t="shared" si="5"/>
        <v>9641.9</v>
      </c>
      <c r="F18" s="7">
        <v>7233.16</v>
      </c>
      <c r="G18" s="7">
        <v>7233.16</v>
      </c>
      <c r="H18" s="7">
        <f t="shared" si="3"/>
        <v>2408.7399999999998</v>
      </c>
    </row>
    <row r="19" spans="1:8">
      <c r="A19" s="35" t="s">
        <v>160</v>
      </c>
      <c r="B19" s="36" t="s">
        <v>23</v>
      </c>
      <c r="C19" s="7">
        <v>422679.35</v>
      </c>
      <c r="D19" s="7">
        <v>99015.33</v>
      </c>
      <c r="E19" s="7">
        <f t="shared" si="5"/>
        <v>521694.68</v>
      </c>
      <c r="F19" s="7">
        <v>409316.58</v>
      </c>
      <c r="G19" s="7">
        <v>409316.58</v>
      </c>
      <c r="H19" s="7">
        <f t="shared" si="3"/>
        <v>112378.09999999998</v>
      </c>
    </row>
    <row r="20" spans="1:8">
      <c r="A20" s="35" t="s">
        <v>161</v>
      </c>
      <c r="B20" s="36" t="s">
        <v>24</v>
      </c>
      <c r="C20" s="7">
        <v>411923.63</v>
      </c>
      <c r="D20" s="7">
        <v>-125710.03</v>
      </c>
      <c r="E20" s="7">
        <f t="shared" si="5"/>
        <v>286213.59999999998</v>
      </c>
      <c r="F20" s="7">
        <v>129850.2</v>
      </c>
      <c r="G20" s="7">
        <v>129850.2</v>
      </c>
      <c r="H20" s="7">
        <f t="shared" si="3"/>
        <v>156363.39999999997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56" t="s">
        <v>27</v>
      </c>
      <c r="B23" s="57"/>
      <c r="C23" s="6">
        <f>SUM(C24:C32)</f>
        <v>1419466.2000000002</v>
      </c>
      <c r="D23" s="6">
        <f t="shared" ref="D23:G23" si="6">SUM(D24:D32)</f>
        <v>23077.450000000019</v>
      </c>
      <c r="E23" s="6">
        <f t="shared" si="6"/>
        <v>1442543.65</v>
      </c>
      <c r="F23" s="6">
        <f t="shared" si="6"/>
        <v>1063442.3899999999</v>
      </c>
      <c r="G23" s="6">
        <f t="shared" si="6"/>
        <v>1045617.3899999998</v>
      </c>
      <c r="H23" s="6">
        <f t="shared" si="3"/>
        <v>379101.26</v>
      </c>
    </row>
    <row r="24" spans="1:8">
      <c r="A24" s="35" t="s">
        <v>164</v>
      </c>
      <c r="B24" s="36" t="s">
        <v>28</v>
      </c>
      <c r="C24" s="7">
        <v>521136.69</v>
      </c>
      <c r="D24" s="7">
        <v>-34440.699999999997</v>
      </c>
      <c r="E24" s="7">
        <f t="shared" ref="E24:E32" si="7">C24+D24</f>
        <v>486695.99</v>
      </c>
      <c r="F24" s="7">
        <v>329338</v>
      </c>
      <c r="G24" s="7">
        <v>329338</v>
      </c>
      <c r="H24" s="7">
        <f t="shared" si="3"/>
        <v>157357.99</v>
      </c>
    </row>
    <row r="25" spans="1:8">
      <c r="A25" s="35" t="s">
        <v>165</v>
      </c>
      <c r="B25" s="36" t="s">
        <v>29</v>
      </c>
      <c r="C25" s="7">
        <v>13500</v>
      </c>
      <c r="D25" s="7">
        <v>70249.600000000006</v>
      </c>
      <c r="E25" s="7">
        <f t="shared" si="7"/>
        <v>83749.600000000006</v>
      </c>
      <c r="F25" s="7">
        <v>80573.600000000006</v>
      </c>
      <c r="G25" s="7">
        <v>80573.600000000006</v>
      </c>
      <c r="H25" s="7">
        <f t="shared" si="3"/>
        <v>3176</v>
      </c>
    </row>
    <row r="26" spans="1:8">
      <c r="A26" s="35" t="s">
        <v>166</v>
      </c>
      <c r="B26" s="36" t="s">
        <v>30</v>
      </c>
      <c r="C26" s="7">
        <v>34155.199999999997</v>
      </c>
      <c r="D26" s="7">
        <v>-11104.8</v>
      </c>
      <c r="E26" s="7">
        <f t="shared" si="7"/>
        <v>23050.399999999998</v>
      </c>
      <c r="F26" s="7">
        <v>16750.400000000001</v>
      </c>
      <c r="G26" s="7">
        <v>16750.400000000001</v>
      </c>
      <c r="H26" s="7">
        <f t="shared" si="3"/>
        <v>6299.9999999999964</v>
      </c>
    </row>
    <row r="27" spans="1:8">
      <c r="A27" s="35" t="s">
        <v>167</v>
      </c>
      <c r="B27" s="36" t="s">
        <v>31</v>
      </c>
      <c r="C27" s="7">
        <v>30454.55</v>
      </c>
      <c r="D27" s="7">
        <v>-4260.2299999999996</v>
      </c>
      <c r="E27" s="7">
        <f t="shared" si="7"/>
        <v>26194.32</v>
      </c>
      <c r="F27" s="7">
        <v>22252.3</v>
      </c>
      <c r="G27" s="7">
        <v>22252.3</v>
      </c>
      <c r="H27" s="7">
        <f t="shared" si="3"/>
        <v>3942.0200000000004</v>
      </c>
    </row>
    <row r="28" spans="1:8">
      <c r="A28" s="35" t="s">
        <v>168</v>
      </c>
      <c r="B28" s="36" t="s">
        <v>32</v>
      </c>
      <c r="C28" s="7">
        <v>485726.85</v>
      </c>
      <c r="D28" s="7">
        <v>-8080.57</v>
      </c>
      <c r="E28" s="7">
        <f t="shared" si="7"/>
        <v>477646.27999999997</v>
      </c>
      <c r="F28" s="7">
        <v>392792.85</v>
      </c>
      <c r="G28" s="7">
        <v>392792.85</v>
      </c>
      <c r="H28" s="7">
        <f t="shared" si="3"/>
        <v>84853.43</v>
      </c>
    </row>
    <row r="29" spans="1:8">
      <c r="A29" s="35" t="s">
        <v>169</v>
      </c>
      <c r="B29" s="36" t="s">
        <v>33</v>
      </c>
      <c r="C29" s="7">
        <v>115526.39999999999</v>
      </c>
      <c r="D29" s="7">
        <v>-31605.599999999999</v>
      </c>
      <c r="E29" s="7">
        <f t="shared" si="7"/>
        <v>83920.799999999988</v>
      </c>
      <c r="F29" s="7">
        <v>49332.480000000003</v>
      </c>
      <c r="G29" s="7">
        <v>49332.480000000003</v>
      </c>
      <c r="H29" s="7">
        <f t="shared" si="3"/>
        <v>34588.319999999985</v>
      </c>
    </row>
    <row r="30" spans="1:8">
      <c r="A30" s="35" t="s">
        <v>170</v>
      </c>
      <c r="B30" s="36" t="s">
        <v>34</v>
      </c>
      <c r="C30" s="7">
        <v>76621.86</v>
      </c>
      <c r="D30" s="7">
        <v>-55302.9</v>
      </c>
      <c r="E30" s="7">
        <f t="shared" si="7"/>
        <v>21318.959999999999</v>
      </c>
      <c r="F30" s="7">
        <v>21288.959999999999</v>
      </c>
      <c r="G30" s="7">
        <v>21288.959999999999</v>
      </c>
      <c r="H30" s="7">
        <f t="shared" si="3"/>
        <v>30</v>
      </c>
    </row>
    <row r="31" spans="1:8">
      <c r="A31" s="35" t="s">
        <v>171</v>
      </c>
      <c r="B31" s="36" t="s">
        <v>35</v>
      </c>
      <c r="C31" s="7">
        <v>34842.269999999997</v>
      </c>
      <c r="D31" s="7">
        <v>81088.97</v>
      </c>
      <c r="E31" s="7">
        <f t="shared" si="7"/>
        <v>115931.23999999999</v>
      </c>
      <c r="F31" s="7">
        <v>69998.69</v>
      </c>
      <c r="G31" s="7">
        <v>69998.69</v>
      </c>
      <c r="H31" s="7">
        <f t="shared" si="3"/>
        <v>45932.549999999988</v>
      </c>
    </row>
    <row r="32" spans="1:8">
      <c r="A32" s="35" t="s">
        <v>172</v>
      </c>
      <c r="B32" s="36" t="s">
        <v>36</v>
      </c>
      <c r="C32" s="7">
        <v>107502.38</v>
      </c>
      <c r="D32" s="7">
        <v>16533.68</v>
      </c>
      <c r="E32" s="7">
        <f t="shared" si="7"/>
        <v>124036.06</v>
      </c>
      <c r="F32" s="7">
        <v>81115.11</v>
      </c>
      <c r="G32" s="7">
        <v>63290.11</v>
      </c>
      <c r="H32" s="7">
        <f t="shared" si="3"/>
        <v>42920.95</v>
      </c>
    </row>
    <row r="33" spans="1:8">
      <c r="A33" s="56" t="s">
        <v>37</v>
      </c>
      <c r="B33" s="57"/>
      <c r="C33" s="6">
        <f>SUM(C34:C42)</f>
        <v>1446775.5</v>
      </c>
      <c r="D33" s="6">
        <f t="shared" ref="D33:G33" si="8">SUM(D34:D42)</f>
        <v>827925.08</v>
      </c>
      <c r="E33" s="6">
        <f t="shared" si="8"/>
        <v>2274700.58</v>
      </c>
      <c r="F33" s="6">
        <f t="shared" si="8"/>
        <v>1375489.99</v>
      </c>
      <c r="G33" s="6">
        <f t="shared" si="8"/>
        <v>1375489.99</v>
      </c>
      <c r="H33" s="6">
        <f t="shared" si="3"/>
        <v>899210.59000000008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1446775.5</v>
      </c>
      <c r="D37" s="7">
        <v>827925.08</v>
      </c>
      <c r="E37" s="7">
        <f t="shared" si="9"/>
        <v>2274700.58</v>
      </c>
      <c r="F37" s="7">
        <v>1375489.99</v>
      </c>
      <c r="G37" s="7">
        <v>1375489.99</v>
      </c>
      <c r="H37" s="7">
        <f t="shared" si="3"/>
        <v>899210.59000000008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352230.61</v>
      </c>
      <c r="D43" s="6">
        <f t="shared" ref="D43:G43" si="10">SUM(D44:D52)</f>
        <v>-270052.45</v>
      </c>
      <c r="E43" s="6">
        <f t="shared" si="10"/>
        <v>82178.16</v>
      </c>
      <c r="F43" s="6">
        <f t="shared" si="10"/>
        <v>31543</v>
      </c>
      <c r="G43" s="6">
        <f t="shared" si="10"/>
        <v>31543</v>
      </c>
      <c r="H43" s="6">
        <f t="shared" si="3"/>
        <v>50635.16</v>
      </c>
    </row>
    <row r="44" spans="1:8">
      <c r="A44" s="35" t="s">
        <v>180</v>
      </c>
      <c r="B44" s="36" t="s">
        <v>48</v>
      </c>
      <c r="C44" s="7">
        <v>55211.61</v>
      </c>
      <c r="D44" s="7">
        <v>-37468.449999999997</v>
      </c>
      <c r="E44" s="7">
        <f t="shared" ref="E44:E52" si="11">C44+D44</f>
        <v>17743.160000000003</v>
      </c>
      <c r="F44" s="7">
        <v>13443</v>
      </c>
      <c r="G44" s="7">
        <v>13443</v>
      </c>
      <c r="H44" s="7">
        <f t="shared" si="3"/>
        <v>4300.1600000000035</v>
      </c>
    </row>
    <row r="45" spans="1:8">
      <c r="A45" s="35" t="s">
        <v>181</v>
      </c>
      <c r="B45" s="36" t="s">
        <v>49</v>
      </c>
      <c r="C45" s="7">
        <v>45000</v>
      </c>
      <c r="D45" s="7">
        <v>0</v>
      </c>
      <c r="E45" s="7">
        <f t="shared" si="11"/>
        <v>45000</v>
      </c>
      <c r="F45" s="7">
        <v>14736</v>
      </c>
      <c r="G45" s="7">
        <v>14736</v>
      </c>
      <c r="H45" s="7">
        <f t="shared" si="3"/>
        <v>30264</v>
      </c>
    </row>
    <row r="46" spans="1:8">
      <c r="A46" s="35" t="s">
        <v>182</v>
      </c>
      <c r="B46" s="36" t="s">
        <v>50</v>
      </c>
      <c r="C46" s="7">
        <v>0</v>
      </c>
      <c r="D46" s="7">
        <v>12864</v>
      </c>
      <c r="E46" s="7">
        <f t="shared" si="11"/>
        <v>12864</v>
      </c>
      <c r="F46" s="7">
        <v>3364</v>
      </c>
      <c r="G46" s="7">
        <v>3364</v>
      </c>
      <c r="H46" s="7">
        <f t="shared" si="3"/>
        <v>9500</v>
      </c>
    </row>
    <row r="47" spans="1:8">
      <c r="A47" s="35" t="s">
        <v>183</v>
      </c>
      <c r="B47" s="36" t="s">
        <v>51</v>
      </c>
      <c r="C47" s="7">
        <v>250000</v>
      </c>
      <c r="D47" s="7">
        <v>-250000</v>
      </c>
      <c r="E47" s="7">
        <f t="shared" si="11"/>
        <v>0</v>
      </c>
      <c r="F47" s="7">
        <v>0</v>
      </c>
      <c r="G47" s="7">
        <v>0</v>
      </c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>
        <v>2019</v>
      </c>
      <c r="D49" s="7">
        <v>4552</v>
      </c>
      <c r="E49" s="7">
        <f t="shared" si="11"/>
        <v>6571</v>
      </c>
      <c r="F49" s="7">
        <v>0</v>
      </c>
      <c r="G49" s="7">
        <v>0</v>
      </c>
      <c r="H49" s="7">
        <f t="shared" si="3"/>
        <v>6571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10253793.300000001</v>
      </c>
      <c r="D154" s="8">
        <f t="shared" ref="D154:H154" si="42">D4+D79</f>
        <v>580000</v>
      </c>
      <c r="E154" s="8">
        <f t="shared" si="42"/>
        <v>10833793.300000001</v>
      </c>
      <c r="F154" s="8">
        <f t="shared" si="42"/>
        <v>7188306.5999999996</v>
      </c>
      <c r="G154" s="8">
        <f t="shared" si="42"/>
        <v>7170481.5999999996</v>
      </c>
      <c r="H154" s="8">
        <f t="shared" si="42"/>
        <v>3645486.7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0866141732283472" right="0.70866141732283472" top="0.74803149606299213" bottom="0.74803149606299213" header="0.31496062992125984" footer="0.31496062992125984"/>
  <pageSetup scale="51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10253793.300000001</v>
      </c>
      <c r="C5" s="8">
        <f t="shared" ref="C5:G5" si="0">SUM(C6:C13)</f>
        <v>580000</v>
      </c>
      <c r="D5" s="8">
        <f t="shared" si="0"/>
        <v>10833793.300000001</v>
      </c>
      <c r="E5" s="8">
        <f t="shared" si="0"/>
        <v>7188306.5999999996</v>
      </c>
      <c r="F5" s="8">
        <f t="shared" si="0"/>
        <v>7170481.5999999996</v>
      </c>
      <c r="G5" s="8">
        <f t="shared" si="0"/>
        <v>3645486.7000000011</v>
      </c>
    </row>
    <row r="6" spans="1:7">
      <c r="A6" s="18">
        <v>3112</v>
      </c>
      <c r="B6" s="9">
        <v>10253793.300000001</v>
      </c>
      <c r="C6" s="9">
        <v>0</v>
      </c>
      <c r="D6" s="9">
        <f>B6+C6</f>
        <v>10253793.300000001</v>
      </c>
      <c r="E6" s="9">
        <v>7188306.5999999996</v>
      </c>
      <c r="F6" s="9">
        <v>7170481.5999999996</v>
      </c>
      <c r="G6" s="9">
        <f>D6-E6</f>
        <v>3065486.7000000011</v>
      </c>
    </row>
    <row r="7" spans="1:7">
      <c r="A7" s="18">
        <v>3112</v>
      </c>
      <c r="B7" s="9">
        <v>0</v>
      </c>
      <c r="C7" s="9">
        <v>580000</v>
      </c>
      <c r="D7" s="9">
        <f t="shared" ref="D7:D13" si="1">B7+C7</f>
        <v>580000</v>
      </c>
      <c r="E7" s="9">
        <v>0</v>
      </c>
      <c r="F7" s="9">
        <v>0</v>
      </c>
      <c r="G7" s="9">
        <f t="shared" ref="G7:G13" si="2">D7-E7</f>
        <v>580000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10253793.300000001</v>
      </c>
      <c r="C26" s="8">
        <f t="shared" ref="C26:G26" si="6">C5+C16</f>
        <v>580000</v>
      </c>
      <c r="D26" s="8">
        <f t="shared" si="6"/>
        <v>10833793.300000001</v>
      </c>
      <c r="E26" s="8">
        <f t="shared" si="6"/>
        <v>7188306.5999999996</v>
      </c>
      <c r="F26" s="8">
        <f t="shared" si="6"/>
        <v>7170481.5999999996</v>
      </c>
      <c r="G26" s="8">
        <f t="shared" si="6"/>
        <v>3645486.7000000011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99</v>
      </c>
      <c r="B5" s="80"/>
      <c r="C5" s="8">
        <f>C6+C16+C25+C36</f>
        <v>10253793.300000001</v>
      </c>
      <c r="D5" s="8">
        <f t="shared" ref="D5:H5" si="0">D6+D16+D25+D36</f>
        <v>580000</v>
      </c>
      <c r="E5" s="8">
        <f t="shared" si="0"/>
        <v>10833793.300000001</v>
      </c>
      <c r="F5" s="8">
        <f t="shared" si="0"/>
        <v>7188306.5999999996</v>
      </c>
      <c r="G5" s="8">
        <f t="shared" si="0"/>
        <v>7170481.5999999996</v>
      </c>
      <c r="H5" s="8">
        <f t="shared" si="0"/>
        <v>3645486.7000000011</v>
      </c>
    </row>
    <row r="6" spans="1:8" ht="12.75" customHeight="1">
      <c r="A6" s="58" t="s">
        <v>100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109</v>
      </c>
      <c r="B16" s="73"/>
      <c r="C16" s="8">
        <f>SUM(C17:C23)</f>
        <v>10253793.300000001</v>
      </c>
      <c r="D16" s="8">
        <f t="shared" ref="D16:G16" si="4">SUM(D17:D23)</f>
        <v>580000</v>
      </c>
      <c r="E16" s="8">
        <f t="shared" si="4"/>
        <v>10833793.300000001</v>
      </c>
      <c r="F16" s="8">
        <f t="shared" si="4"/>
        <v>7188306.5999999996</v>
      </c>
      <c r="G16" s="8">
        <f t="shared" si="4"/>
        <v>7170481.5999999996</v>
      </c>
      <c r="H16" s="8">
        <f t="shared" si="3"/>
        <v>3645486.7000000011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>
        <v>10253793.300000001</v>
      </c>
      <c r="D20" s="9">
        <v>580000</v>
      </c>
      <c r="E20" s="9">
        <f t="shared" si="5"/>
        <v>10833793.300000001</v>
      </c>
      <c r="F20" s="9">
        <v>7188306.5999999996</v>
      </c>
      <c r="G20" s="9">
        <v>7170481.5999999996</v>
      </c>
      <c r="H20" s="9">
        <f t="shared" si="3"/>
        <v>3645486.7000000011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117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127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132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100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109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117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127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10253793.300000001</v>
      </c>
      <c r="D79" s="8">
        <f t="shared" ref="D79:H79" si="20">D5+D42</f>
        <v>580000</v>
      </c>
      <c r="E79" s="8">
        <f t="shared" si="20"/>
        <v>10833793.300000001</v>
      </c>
      <c r="F79" s="8">
        <f t="shared" si="20"/>
        <v>7188306.5999999996</v>
      </c>
      <c r="G79" s="8">
        <f t="shared" si="20"/>
        <v>7170481.5999999996</v>
      </c>
      <c r="H79" s="8">
        <f t="shared" si="20"/>
        <v>3645486.7000000011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scale="5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7" workbookViewId="0">
      <selection activeCell="D24" sqref="D24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6049527.1399999997</v>
      </c>
      <c r="C4" s="28">
        <f t="shared" ref="C4:G4" si="0">C5+C6+C7+C10+C11+C14</f>
        <v>-48494.1</v>
      </c>
      <c r="D4" s="28">
        <f t="shared" si="0"/>
        <v>6001033.04</v>
      </c>
      <c r="E4" s="28">
        <f t="shared" si="0"/>
        <v>4047292.23</v>
      </c>
      <c r="F4" s="28">
        <f t="shared" si="0"/>
        <v>4047292.23</v>
      </c>
      <c r="G4" s="28">
        <f t="shared" si="0"/>
        <v>1953740.81</v>
      </c>
    </row>
    <row r="5" spans="1:7">
      <c r="A5" s="29" t="s">
        <v>135</v>
      </c>
      <c r="B5" s="9">
        <v>6049527.1399999997</v>
      </c>
      <c r="C5" s="9">
        <v>-48494.1</v>
      </c>
      <c r="D5" s="8">
        <f>B5+C5</f>
        <v>6001033.04</v>
      </c>
      <c r="E5" s="9">
        <v>4047292.23</v>
      </c>
      <c r="F5" s="9">
        <v>4047292.23</v>
      </c>
      <c r="G5" s="8">
        <f>D5-E5</f>
        <v>1953740.81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6049527.1399999997</v>
      </c>
      <c r="C27" s="8">
        <f t="shared" ref="C27:G27" si="13">C4+C16</f>
        <v>-48494.1</v>
      </c>
      <c r="D27" s="8">
        <f t="shared" si="13"/>
        <v>6001033.04</v>
      </c>
      <c r="E27" s="8">
        <f t="shared" si="13"/>
        <v>4047292.23</v>
      </c>
      <c r="F27" s="8">
        <f t="shared" si="13"/>
        <v>4047292.23</v>
      </c>
      <c r="G27" s="8">
        <f t="shared" si="13"/>
        <v>1953740.81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2017-10-25T13:25:56Z</cp:lastPrinted>
  <dcterms:created xsi:type="dcterms:W3CDTF">2017-01-11T17:22:36Z</dcterms:created>
  <dcterms:modified xsi:type="dcterms:W3CDTF">2017-10-25T13:26:01Z</dcterms:modified>
</cp:coreProperties>
</file>