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05" windowWidth="15600" windowHeight="799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H21" i="3" l="1"/>
  <c r="I21" i="3" s="1"/>
  <c r="I20" i="3" s="1"/>
  <c r="E21" i="3"/>
  <c r="G20" i="3"/>
  <c r="H20" i="3" s="1"/>
  <c r="F20" i="3"/>
  <c r="E20" i="3"/>
  <c r="D20" i="3"/>
  <c r="C20" i="3"/>
  <c r="H19" i="3"/>
  <c r="I19" i="3" s="1"/>
  <c r="E19" i="3"/>
  <c r="I18" i="3"/>
  <c r="H18" i="3"/>
  <c r="E18" i="3"/>
  <c r="H17" i="3"/>
  <c r="I17" i="3" s="1"/>
  <c r="I16" i="3" s="1"/>
  <c r="E17" i="3"/>
  <c r="G16" i="3"/>
  <c r="H16" i="3" s="1"/>
  <c r="F16" i="3"/>
  <c r="E16" i="3"/>
  <c r="D16" i="3"/>
  <c r="C16" i="3"/>
  <c r="H15" i="3"/>
  <c r="I15" i="3" s="1"/>
  <c r="E15" i="3"/>
  <c r="I14" i="3"/>
  <c r="H14" i="3"/>
  <c r="E14" i="3"/>
  <c r="H13" i="3"/>
  <c r="I13" i="3" s="1"/>
  <c r="E13" i="3"/>
  <c r="I12" i="3"/>
  <c r="H12" i="3"/>
  <c r="E12" i="3"/>
  <c r="H11" i="3"/>
  <c r="I11" i="3" s="1"/>
  <c r="E11" i="3"/>
  <c r="I10" i="3"/>
  <c r="H10" i="3"/>
  <c r="E10" i="3"/>
  <c r="H9" i="3"/>
  <c r="I9" i="3" s="1"/>
  <c r="E9" i="3"/>
  <c r="I8" i="3"/>
  <c r="H8" i="3"/>
  <c r="E8" i="3"/>
  <c r="H7" i="3"/>
  <c r="I7" i="3" s="1"/>
  <c r="E7" i="3"/>
  <c r="I6" i="3"/>
  <c r="H6" i="3"/>
  <c r="E6" i="3"/>
  <c r="H5" i="3"/>
  <c r="I5" i="3" s="1"/>
  <c r="E5" i="3"/>
  <c r="G4" i="3"/>
  <c r="H4" i="3" s="1"/>
  <c r="I4" i="3" s="1"/>
  <c r="F4" i="3"/>
  <c r="E4" i="3"/>
  <c r="E3" i="3" s="1"/>
  <c r="D4" i="3"/>
  <c r="C4" i="3"/>
  <c r="C3" i="3" s="1"/>
  <c r="F3" i="3"/>
  <c r="D3" i="3"/>
  <c r="H18" i="4"/>
  <c r="E18" i="4"/>
  <c r="H17" i="4"/>
  <c r="E17" i="4"/>
  <c r="H16" i="4"/>
  <c r="I16" i="4" s="1"/>
  <c r="E16" i="4"/>
  <c r="I15" i="4"/>
  <c r="H15" i="4"/>
  <c r="E15" i="4"/>
  <c r="H14" i="4"/>
  <c r="I14" i="4" s="1"/>
  <c r="E14" i="4"/>
  <c r="I13" i="4"/>
  <c r="H13" i="4"/>
  <c r="E13" i="4"/>
  <c r="H12" i="4"/>
  <c r="I12" i="4" s="1"/>
  <c r="E12" i="4"/>
  <c r="I11" i="4"/>
  <c r="H11" i="4"/>
  <c r="E11" i="4"/>
  <c r="H10" i="4"/>
  <c r="I10" i="4" s="1"/>
  <c r="E10" i="4"/>
  <c r="I9" i="4"/>
  <c r="H9" i="4"/>
  <c r="E9" i="4"/>
  <c r="H8" i="4"/>
  <c r="I8" i="4" s="1"/>
  <c r="E8" i="4"/>
  <c r="I7" i="4"/>
  <c r="H7" i="4"/>
  <c r="E7" i="4"/>
  <c r="H6" i="4"/>
  <c r="I6" i="4" s="1"/>
  <c r="E6" i="4"/>
  <c r="I5" i="4"/>
  <c r="H5" i="4"/>
  <c r="E5" i="4"/>
  <c r="H4" i="4"/>
  <c r="I4" i="4" s="1"/>
  <c r="E4" i="4"/>
  <c r="G3" i="4"/>
  <c r="H3" i="4" s="1"/>
  <c r="I3" i="4" s="1"/>
  <c r="F3" i="4"/>
  <c r="E3" i="4"/>
  <c r="D3" i="4"/>
  <c r="C3" i="4"/>
  <c r="G3" i="3" l="1"/>
  <c r="H3" i="3" s="1"/>
  <c r="I3" i="3" s="1"/>
</calcChain>
</file>

<file path=xl/sharedStrings.xml><?xml version="1.0" encoding="utf-8"?>
<sst xmlns="http://schemas.openxmlformats.org/spreadsheetml/2006/main" count="150" uniqueCount="69">
  <si>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</si>
  <si>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</si>
  <si>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</si>
  <si>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</si>
  <si>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</si>
  <si>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</si>
  <si>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</si>
  <si>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</si>
  <si>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</si>
  <si>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</si>
  <si>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</si>
  <si>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</si>
  <si>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</si>
  <si>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</si>
  <si>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</si>
  <si>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</si>
  <si>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</si>
  <si>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</si>
  <si>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</si>
  <si>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</si>
  <si>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</si>
  <si>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</si>
  <si>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</si>
  <si>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</si>
  <si>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</si>
  <si>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</si>
  <si>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</si>
  <si>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</si>
  <si>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</si>
  <si>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</si>
  <si>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</si>
  <si>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</si>
  <si>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</si>
  <si>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</si>
  <si>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</si>
  <si>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</si>
  <si>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</si>
  <si>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</si>
  <si>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</si>
  <si>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</si>
  <si>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</si>
  <si>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</si>
  <si>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</si>
  <si>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</si>
  <si>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</si>
  <si>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</si>
  <si>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</si>
  <si>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</si>
  <si>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</si>
  <si>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</si>
  <si>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</si>
  <si>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</si>
  <si>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Gerente</t>
  </si>
  <si>
    <t>Subgerente Administrativo y Financiero</t>
  </si>
  <si>
    <t>Lic. Guillermo González Engelbrecht</t>
  </si>
  <si>
    <t>C.P. Maria Ofelia Torres Arteaga</t>
  </si>
  <si>
    <t>1.1.8</t>
  </si>
  <si>
    <t>3.2.2</t>
  </si>
  <si>
    <t>RECURSOS FISCALES</t>
  </si>
  <si>
    <t xml:space="preserve"> Transferencias corrientes</t>
  </si>
  <si>
    <t xml:space="preserve"> Convenios</t>
  </si>
  <si>
    <t xml:space="preserve"> Transferencias Internas y Asign a</t>
  </si>
  <si>
    <t xml:space="preserve"> Disminucion de pasivos</t>
  </si>
  <si>
    <t xml:space="preserve"> Remanentes</t>
  </si>
  <si>
    <t>RECURSOS ESTATALES</t>
  </si>
  <si>
    <t>OTROS RECURSOS</t>
  </si>
  <si>
    <t>CONSEJO TURÍSTICO DE SAN MIGUEL DE ALLENDE, GTO. 
ESTADO ANALÍTICO DE INGRESOS
DEL 1 DE ENERO AL AL 30 DE SEPTIEMBRE DEL 2017</t>
  </si>
  <si>
    <t>CONSEJO TURÍSTICO DE SAN MIGUEL DE ALLENDE, GTO. 
ESTADO ANALÍTICO DE INGRESOS POR RUBRO
DEL 1 DE ENERO AL AL 30 DE SEPTIEMBRE DEL 2017</t>
  </si>
  <si>
    <t>CONSEJO TURÍSTICO DE SAN MIGUEL DE ALLENDE, GTO. 
ESTADO ANALÍTICO DE INGRESOS POR FUENTE DE FINANCIAMIENTO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</si>
</sst>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4" fillId="0" borderId="0" xfId="0" applyFont="1" applyAlignment="1" applyProtection="1">
      <alignment horizontal="center" vertical="center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16" fillId="0" borderId="0" xfId="8" applyFont="1" applyFill="1" applyBorder="1" applyAlignment="1">
      <alignment vertical="top"/>
    </xf>
    <xf numFmtId="0" fontId="15" fillId="4" borderId="9" xfId="8" applyFont="1" applyFill="1" applyBorder="1" applyAlignment="1">
      <alignment horizontal="center" vertical="center"/>
    </xf>
    <xf numFmtId="0" fontId="15" fillId="4" borderId="9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top"/>
    </xf>
    <xf numFmtId="0" fontId="15" fillId="0" borderId="0" xfId="9" applyFont="1" applyBorder="1" applyAlignment="1" applyProtection="1">
      <alignment horizontal="center" vertical="top"/>
      <protection hidden="1"/>
    </xf>
    <xf numFmtId="0" fontId="15" fillId="0" borderId="0" xfId="9" applyFont="1" applyBorder="1" applyAlignment="1" applyProtection="1">
      <alignment horizontal="center" vertical="top"/>
    </xf>
    <xf numFmtId="0" fontId="16" fillId="0" borderId="0" xfId="8" applyFont="1" applyFill="1" applyBorder="1" applyAlignment="1" applyProtection="1">
      <alignment vertical="top" wrapText="1"/>
    </xf>
    <xf numFmtId="0" fontId="17" fillId="0" borderId="0" xfId="8" applyFont="1" applyFill="1" applyBorder="1" applyAlignment="1">
      <alignment vertical="top"/>
    </xf>
    <xf numFmtId="0" fontId="16" fillId="0" borderId="0" xfId="8" applyFont="1" applyFill="1" applyBorder="1" applyAlignment="1" applyProtection="1">
      <alignment horizontal="left" vertical="top"/>
      <protection locked="0"/>
    </xf>
    <xf numFmtId="0" fontId="16" fillId="0" borderId="0" xfId="8" applyFont="1" applyFill="1" applyBorder="1" applyAlignment="1" applyProtection="1">
      <alignment vertical="top" wrapText="1"/>
      <protection locked="0"/>
    </xf>
    <xf numFmtId="4" fontId="17" fillId="0" borderId="0" xfId="8" applyNumberFormat="1" applyFont="1" applyFill="1" applyBorder="1" applyAlignment="1" applyProtection="1">
      <alignment vertical="top"/>
      <protection locked="0"/>
    </xf>
    <xf numFmtId="0" fontId="17" fillId="0" borderId="0" xfId="8" applyFont="1" applyFill="1" applyBorder="1" applyAlignment="1" applyProtection="1">
      <alignment vertical="top"/>
      <protection locked="0"/>
    </xf>
    <xf numFmtId="0" fontId="16" fillId="0" borderId="0" xfId="8" applyFont="1" applyFill="1" applyBorder="1" applyAlignment="1" applyProtection="1">
      <alignment horizontal="justify" vertical="top" wrapText="1"/>
      <protection locked="0"/>
    </xf>
    <xf numFmtId="0" fontId="16" fillId="0" borderId="0" xfId="8" applyFont="1" applyFill="1" applyBorder="1" applyAlignment="1" applyProtection="1">
      <alignment vertical="top"/>
      <protection locked="0"/>
    </xf>
    <xf numFmtId="0" fontId="17" fillId="0" borderId="0" xfId="8" applyFont="1" applyFill="1" applyBorder="1" applyAlignment="1" applyProtection="1">
      <alignment horizontal="left"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pane ySplit="2" topLeftCell="A3" activePane="bottomLeft" state="frozen"/>
      <selection activeCell="H25" sqref="H25"/>
      <selection pane="bottomLeft" activeCell="E12" sqref="E12"/>
    </sheetView>
  </sheetViews>
  <sheetFormatPr baseColWidth="10" defaultRowHeight="11.25" x14ac:dyDescent="0.2"/>
  <cols>
    <col min="1" max="3" width="8.83203125" style="76" customWidth="1"/>
    <col min="4" max="4" width="50.83203125" style="76" customWidth="1"/>
    <col min="5" max="11" width="17.83203125" style="75" customWidth="1"/>
    <col min="12" max="16384" width="12" style="76"/>
  </cols>
  <sheetData>
    <row r="1" spans="1:11" s="65" customFormat="1" ht="35.1" customHeight="1" x14ac:dyDescent="0.2">
      <c r="A1" s="62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68" customFormat="1" ht="24.95" customHeight="1" x14ac:dyDescent="0.2">
      <c r="A2" s="66" t="s">
        <v>3</v>
      </c>
      <c r="B2" s="66" t="s">
        <v>2</v>
      </c>
      <c r="C2" s="66" t="s">
        <v>1</v>
      </c>
      <c r="D2" s="66" t="s">
        <v>0</v>
      </c>
      <c r="E2" s="67" t="s">
        <v>5</v>
      </c>
      <c r="F2" s="67" t="s">
        <v>27</v>
      </c>
      <c r="G2" s="67" t="s">
        <v>6</v>
      </c>
      <c r="H2" s="67" t="s">
        <v>7</v>
      </c>
      <c r="I2" s="67" t="s">
        <v>9</v>
      </c>
      <c r="J2" s="67" t="s">
        <v>10</v>
      </c>
      <c r="K2" s="67" t="s">
        <v>8</v>
      </c>
    </row>
    <row r="3" spans="1:11" s="72" customFormat="1" x14ac:dyDescent="0.2">
      <c r="A3" s="69"/>
      <c r="B3" s="70"/>
      <c r="C3" s="70"/>
      <c r="D3" s="71"/>
      <c r="E3" s="52">
        <v>5974814.4699999997</v>
      </c>
      <c r="F3" s="52">
        <v>7085857.4199999999</v>
      </c>
      <c r="G3" s="52">
        <v>13060671.890000001</v>
      </c>
      <c r="H3" s="52">
        <v>10170124.039999999</v>
      </c>
      <c r="I3" s="52">
        <v>10170124.039999999</v>
      </c>
      <c r="J3" s="52">
        <v>4195309.57</v>
      </c>
      <c r="K3" s="53">
        <v>4195309.57</v>
      </c>
    </row>
    <row r="4" spans="1:11" x14ac:dyDescent="0.2">
      <c r="A4" s="73">
        <v>1</v>
      </c>
      <c r="B4" s="73"/>
      <c r="C4" s="73"/>
      <c r="D4" s="74" t="s">
        <v>58</v>
      </c>
      <c r="E4" s="1">
        <v>5974814.4699999997</v>
      </c>
      <c r="F4" s="1">
        <v>137155.45000000001</v>
      </c>
      <c r="G4" s="1">
        <v>6111969.9199999999</v>
      </c>
      <c r="H4" s="1">
        <v>5341210.0599999996</v>
      </c>
      <c r="I4" s="1">
        <v>5341210.0599999996</v>
      </c>
      <c r="J4" s="1">
        <v>-633604.41</v>
      </c>
      <c r="K4" s="8">
        <v>0</v>
      </c>
    </row>
    <row r="5" spans="1:11" x14ac:dyDescent="0.2">
      <c r="A5" s="73">
        <v>1</v>
      </c>
      <c r="B5" s="73" t="s">
        <v>56</v>
      </c>
      <c r="C5" s="73"/>
      <c r="D5" s="77" t="s">
        <v>59</v>
      </c>
      <c r="E5" s="1">
        <v>5974814.4699999997</v>
      </c>
      <c r="F5" s="1">
        <v>0</v>
      </c>
      <c r="G5" s="1">
        <v>5974814.4699999997</v>
      </c>
      <c r="H5" s="1">
        <v>5234960.8899999997</v>
      </c>
      <c r="I5" s="1">
        <v>5234960.8899999997</v>
      </c>
      <c r="J5" s="1">
        <v>-739853.58</v>
      </c>
      <c r="K5" s="8">
        <v>3850</v>
      </c>
    </row>
    <row r="6" spans="1:11" x14ac:dyDescent="0.2">
      <c r="A6" s="73">
        <v>1</v>
      </c>
      <c r="B6" s="73" t="s">
        <v>56</v>
      </c>
      <c r="C6" s="73">
        <v>83</v>
      </c>
      <c r="D6" s="77" t="s">
        <v>60</v>
      </c>
      <c r="E6" s="1">
        <v>3000000</v>
      </c>
      <c r="F6" s="1">
        <v>0</v>
      </c>
      <c r="G6" s="1">
        <v>3000000</v>
      </c>
      <c r="H6" s="1">
        <v>3003850</v>
      </c>
      <c r="I6" s="1">
        <v>3003850</v>
      </c>
      <c r="J6" s="1">
        <v>3850</v>
      </c>
      <c r="K6" s="8">
        <v>3850</v>
      </c>
    </row>
    <row r="7" spans="1:11" x14ac:dyDescent="0.2">
      <c r="A7" s="73">
        <v>1</v>
      </c>
      <c r="B7" s="73" t="s">
        <v>56</v>
      </c>
      <c r="C7" s="73">
        <v>91</v>
      </c>
      <c r="D7" s="78" t="s">
        <v>61</v>
      </c>
      <c r="E7" s="1">
        <v>2974814.47</v>
      </c>
      <c r="F7" s="1">
        <v>0</v>
      </c>
      <c r="G7" s="1">
        <v>2974814.47</v>
      </c>
      <c r="H7" s="1">
        <v>2231110.89</v>
      </c>
      <c r="I7" s="1">
        <v>2231110.89</v>
      </c>
      <c r="J7" s="1">
        <v>-743703.58</v>
      </c>
      <c r="K7" s="8">
        <v>0</v>
      </c>
    </row>
    <row r="8" spans="1:11" x14ac:dyDescent="0.2">
      <c r="A8" s="73">
        <v>1</v>
      </c>
      <c r="B8" s="73" t="s">
        <v>57</v>
      </c>
      <c r="C8" s="73"/>
      <c r="D8" s="78" t="s">
        <v>62</v>
      </c>
      <c r="E8" s="1">
        <v>0</v>
      </c>
      <c r="F8" s="1">
        <v>137155.45000000001</v>
      </c>
      <c r="G8" s="1">
        <v>137155.45000000001</v>
      </c>
      <c r="H8" s="1">
        <v>106249.17</v>
      </c>
      <c r="I8" s="1">
        <v>106249.17</v>
      </c>
      <c r="J8" s="1">
        <v>106249.17</v>
      </c>
      <c r="K8" s="8">
        <v>106249.17</v>
      </c>
    </row>
    <row r="9" spans="1:11" x14ac:dyDescent="0.2">
      <c r="A9" s="79">
        <v>1</v>
      </c>
      <c r="B9" s="79" t="s">
        <v>57</v>
      </c>
      <c r="C9" s="79">
        <v>3</v>
      </c>
      <c r="D9" s="76" t="s">
        <v>63</v>
      </c>
      <c r="E9" s="1">
        <v>0</v>
      </c>
      <c r="F9" s="1">
        <v>137155.45000000001</v>
      </c>
      <c r="G9" s="1">
        <v>137155.45000000001</v>
      </c>
      <c r="H9" s="1">
        <v>106249.17</v>
      </c>
      <c r="I9" s="1">
        <v>106249.17</v>
      </c>
      <c r="J9" s="1">
        <v>106249.17</v>
      </c>
      <c r="K9" s="8">
        <v>106249.17</v>
      </c>
    </row>
    <row r="10" spans="1:11" x14ac:dyDescent="0.2">
      <c r="A10" s="79">
        <v>6</v>
      </c>
      <c r="B10" s="79"/>
      <c r="C10" s="79"/>
      <c r="D10" s="76" t="s">
        <v>64</v>
      </c>
      <c r="E10" s="1">
        <v>0</v>
      </c>
      <c r="F10" s="1">
        <v>6348701.9699999997</v>
      </c>
      <c r="G10" s="1">
        <v>6348701.9699999997</v>
      </c>
      <c r="H10" s="1">
        <v>4232467.9800000004</v>
      </c>
      <c r="I10" s="1">
        <v>4232467.9800000004</v>
      </c>
      <c r="J10" s="1">
        <v>4232467.9800000004</v>
      </c>
      <c r="K10" s="8">
        <v>4232467.9800000004</v>
      </c>
    </row>
    <row r="11" spans="1:11" x14ac:dyDescent="0.2">
      <c r="A11" s="79">
        <v>6</v>
      </c>
      <c r="B11" s="79" t="s">
        <v>56</v>
      </c>
      <c r="C11" s="79"/>
      <c r="D11" s="76" t="s">
        <v>59</v>
      </c>
      <c r="E11" s="1">
        <v>0</v>
      </c>
      <c r="F11" s="1">
        <v>6348701.9699999997</v>
      </c>
      <c r="G11" s="1">
        <v>6348701.9699999997</v>
      </c>
      <c r="H11" s="1">
        <v>4232467.9800000004</v>
      </c>
      <c r="I11" s="1">
        <v>4232467.9800000004</v>
      </c>
      <c r="J11" s="1">
        <v>4232467.9800000004</v>
      </c>
      <c r="K11" s="8">
        <v>4232467.9800000004</v>
      </c>
    </row>
    <row r="12" spans="1:11" x14ac:dyDescent="0.2">
      <c r="A12" s="79">
        <v>6</v>
      </c>
      <c r="B12" s="79" t="s">
        <v>56</v>
      </c>
      <c r="C12" s="79">
        <v>83</v>
      </c>
      <c r="D12" s="76" t="s">
        <v>60</v>
      </c>
      <c r="E12" s="1">
        <v>0</v>
      </c>
      <c r="F12" s="1">
        <v>6348701.9699999997</v>
      </c>
      <c r="G12" s="1">
        <v>6348701.9699999997</v>
      </c>
      <c r="H12" s="1">
        <v>4232467.9800000004</v>
      </c>
      <c r="I12" s="1">
        <v>4232467.9800000004</v>
      </c>
      <c r="J12" s="1">
        <v>4232467.9800000004</v>
      </c>
      <c r="K12" s="8">
        <v>4232467.9800000004</v>
      </c>
    </row>
    <row r="13" spans="1:11" x14ac:dyDescent="0.2">
      <c r="A13" s="79">
        <v>7</v>
      </c>
      <c r="B13" s="79"/>
      <c r="C13" s="79"/>
      <c r="D13" s="76" t="s">
        <v>65</v>
      </c>
      <c r="E13" s="1">
        <v>0</v>
      </c>
      <c r="F13" s="1">
        <v>600000</v>
      </c>
      <c r="G13" s="1">
        <v>600000</v>
      </c>
      <c r="H13" s="1">
        <v>596446</v>
      </c>
      <c r="I13" s="1">
        <v>596446</v>
      </c>
      <c r="J13" s="1">
        <v>596446</v>
      </c>
      <c r="K13" s="8">
        <v>596446</v>
      </c>
    </row>
    <row r="14" spans="1:11" x14ac:dyDescent="0.2">
      <c r="A14" s="73">
        <v>7</v>
      </c>
      <c r="B14" s="73" t="s">
        <v>56</v>
      </c>
      <c r="C14" s="78"/>
      <c r="D14" s="73" t="s">
        <v>59</v>
      </c>
      <c r="E14" s="1">
        <v>0</v>
      </c>
      <c r="F14" s="1">
        <v>600000</v>
      </c>
      <c r="G14" s="1">
        <v>600000</v>
      </c>
      <c r="H14" s="1">
        <v>596446</v>
      </c>
      <c r="I14" s="1">
        <v>596446</v>
      </c>
      <c r="J14" s="1">
        <v>596446</v>
      </c>
      <c r="K14" s="8">
        <v>596446</v>
      </c>
    </row>
    <row r="15" spans="1:11" x14ac:dyDescent="0.2">
      <c r="A15" s="73">
        <v>7</v>
      </c>
      <c r="B15" s="73" t="s">
        <v>56</v>
      </c>
      <c r="C15" s="73">
        <v>83</v>
      </c>
      <c r="D15" s="78" t="s">
        <v>60</v>
      </c>
      <c r="E15" s="1">
        <v>0</v>
      </c>
      <c r="F15" s="1">
        <v>600000</v>
      </c>
      <c r="G15" s="1">
        <v>600000</v>
      </c>
      <c r="H15" s="1">
        <v>596446</v>
      </c>
      <c r="I15" s="1">
        <v>596446</v>
      </c>
      <c r="J15" s="1">
        <v>596446</v>
      </c>
      <c r="K15" s="8">
        <v>596446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0" customWidth="1"/>
    <col min="2" max="16384" width="12" style="12"/>
  </cols>
  <sheetData>
    <row r="1" spans="1:1" x14ac:dyDescent="0.2">
      <c r="A1" s="46" t="s">
        <v>28</v>
      </c>
    </row>
    <row r="2" spans="1:1" ht="22.5" x14ac:dyDescent="0.2">
      <c r="A2" s="47" t="s">
        <v>49</v>
      </c>
    </row>
    <row r="3" spans="1:1" ht="11.25" customHeight="1" x14ac:dyDescent="0.2">
      <c r="A3" s="47" t="s">
        <v>50</v>
      </c>
    </row>
    <row r="4" spans="1:1" ht="11.25" customHeight="1" x14ac:dyDescent="0.2">
      <c r="A4" s="47" t="s">
        <v>51</v>
      </c>
    </row>
    <row r="5" spans="1:1" ht="11.25" customHeight="1" x14ac:dyDescent="0.2">
      <c r="A5" s="48" t="s">
        <v>38</v>
      </c>
    </row>
    <row r="6" spans="1:1" ht="22.5" x14ac:dyDescent="0.2">
      <c r="A6" s="48" t="s">
        <v>39</v>
      </c>
    </row>
    <row r="7" spans="1:1" ht="11.25" customHeight="1" x14ac:dyDescent="0.2">
      <c r="A7" s="48" t="s">
        <v>40</v>
      </c>
    </row>
    <row r="8" spans="1:1" ht="22.5" customHeight="1" x14ac:dyDescent="0.2">
      <c r="A8" s="48" t="s">
        <v>41</v>
      </c>
    </row>
    <row r="9" spans="1:1" ht="56.25" customHeight="1" x14ac:dyDescent="0.2">
      <c r="A9" s="48" t="s">
        <v>42</v>
      </c>
    </row>
    <row r="10" spans="1:1" ht="36.75" customHeight="1" x14ac:dyDescent="0.2">
      <c r="A10" s="48" t="s">
        <v>43</v>
      </c>
    </row>
    <row r="11" spans="1:1" ht="11.25" customHeight="1" x14ac:dyDescent="0.2">
      <c r="A11" s="48" t="s">
        <v>44</v>
      </c>
    </row>
    <row r="12" spans="1:1" ht="11.25" customHeight="1" x14ac:dyDescent="0.2">
      <c r="A12" s="48" t="s">
        <v>45</v>
      </c>
    </row>
    <row r="13" spans="1:1" x14ac:dyDescent="0.2">
      <c r="A13" s="48"/>
    </row>
    <row r="14" spans="1:1" x14ac:dyDescent="0.2">
      <c r="A14" s="49" t="s">
        <v>29</v>
      </c>
    </row>
    <row r="15" spans="1:1" x14ac:dyDescent="0.2">
      <c r="A15" s="48" t="s">
        <v>36</v>
      </c>
    </row>
    <row r="16" spans="1:1" x14ac:dyDescent="0.2">
      <c r="A16" s="48"/>
    </row>
    <row r="17" spans="1:1" x14ac:dyDescent="0.2">
      <c r="A17" s="49" t="s">
        <v>31</v>
      </c>
    </row>
    <row r="18" spans="1:1" ht="11.25" customHeight="1" x14ac:dyDescent="0.2">
      <c r="A18" s="48" t="s">
        <v>32</v>
      </c>
    </row>
    <row r="19" spans="1:1" x14ac:dyDescent="0.2">
      <c r="A19" s="4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H11" sqref="H11"/>
    </sheetView>
  </sheetViews>
  <sheetFormatPr baseColWidth="10" defaultRowHeight="11.25" x14ac:dyDescent="0.2"/>
  <cols>
    <col min="1" max="1" width="8.83203125" style="5" customWidth="1"/>
    <col min="2" max="2" width="50.83203125" style="5" customWidth="1"/>
    <col min="3" max="3" width="11.6640625" style="5" bestFit="1" customWidth="1"/>
    <col min="4" max="4" width="17" style="5" customWidth="1"/>
    <col min="5" max="5" width="12.5" style="5" bestFit="1" customWidth="1"/>
    <col min="6" max="6" width="12.83203125" style="5" customWidth="1"/>
    <col min="7" max="7" width="13.6640625" style="5" customWidth="1"/>
    <col min="8" max="8" width="12.33203125" style="5" bestFit="1" customWidth="1"/>
    <col min="9" max="9" width="13.5" style="5" customWidth="1"/>
    <col min="10" max="16384" width="12" style="4"/>
  </cols>
  <sheetData>
    <row r="1" spans="1:10" s="7" customFormat="1" ht="60" customHeight="1" x14ac:dyDescent="0.2">
      <c r="A1" s="62" t="s">
        <v>67</v>
      </c>
      <c r="B1" s="63"/>
      <c r="C1" s="63"/>
      <c r="D1" s="63"/>
      <c r="E1" s="63"/>
      <c r="F1" s="63"/>
      <c r="G1" s="63"/>
      <c r="H1" s="63"/>
      <c r="I1" s="64"/>
      <c r="J1" s="6"/>
    </row>
    <row r="2" spans="1:10" s="9" customFormat="1" ht="24.95" customHeight="1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2" t="s">
        <v>8</v>
      </c>
      <c r="J2" s="2"/>
    </row>
    <row r="3" spans="1:10" s="5" customFormat="1" x14ac:dyDescent="0.2">
      <c r="A3" s="15">
        <v>90001</v>
      </c>
      <c r="B3" s="3" t="s">
        <v>4</v>
      </c>
      <c r="C3" s="58">
        <f>SUM(C4:C8)+C11+SUM(C15:C18)</f>
        <v>5974814.4700000007</v>
      </c>
      <c r="D3" s="58">
        <f>SUM(D4:D8)+D11+SUM(D15:D18)</f>
        <v>7085857.4199999999</v>
      </c>
      <c r="E3" s="58">
        <f>SUM(E4:E8)+E11+SUM(E15:E18)</f>
        <v>13060671.889999999</v>
      </c>
      <c r="F3" s="58">
        <f>SUM(F4:F8)+F11+SUM(F15:F18)</f>
        <v>10170124.040000001</v>
      </c>
      <c r="G3" s="58">
        <f>SUM(G4:G8)+G11+SUM(G15:G18)</f>
        <v>10170124.040000001</v>
      </c>
      <c r="H3" s="58">
        <f>+G3-C3</f>
        <v>4195309.57</v>
      </c>
      <c r="I3" s="59">
        <f>IF(H3&gt;0,H3,0)</f>
        <v>4195309.57</v>
      </c>
      <c r="J3" s="4"/>
    </row>
    <row r="4" spans="1:10" s="5" customFormat="1" x14ac:dyDescent="0.2">
      <c r="A4" s="16">
        <v>10</v>
      </c>
      <c r="B4" s="4" t="s">
        <v>11</v>
      </c>
      <c r="C4" s="54">
        <v>0</v>
      </c>
      <c r="D4" s="54">
        <v>0</v>
      </c>
      <c r="E4" s="54">
        <f>D4+C4</f>
        <v>0</v>
      </c>
      <c r="F4" s="54">
        <v>0</v>
      </c>
      <c r="G4" s="54">
        <v>0</v>
      </c>
      <c r="H4" s="54">
        <f t="shared" ref="H4:H15" si="0">+G4-C4</f>
        <v>0</v>
      </c>
      <c r="I4" s="55">
        <f>IF(H4&gt;0,H4,0)</f>
        <v>0</v>
      </c>
      <c r="J4" s="4"/>
    </row>
    <row r="5" spans="1:10" s="5" customFormat="1" x14ac:dyDescent="0.2">
      <c r="A5" s="16">
        <v>20</v>
      </c>
      <c r="B5" s="4" t="s">
        <v>12</v>
      </c>
      <c r="C5" s="54">
        <v>0</v>
      </c>
      <c r="D5" s="54">
        <v>0</v>
      </c>
      <c r="E5" s="54">
        <f t="shared" ref="E5:E15" si="1">D5+C5</f>
        <v>0</v>
      </c>
      <c r="F5" s="54">
        <v>0</v>
      </c>
      <c r="G5" s="54">
        <v>0</v>
      </c>
      <c r="H5" s="54">
        <f t="shared" si="0"/>
        <v>0</v>
      </c>
      <c r="I5" s="55">
        <f t="shared" ref="I5:I15" si="2">IF(H5&gt;0,H5,0)</f>
        <v>0</v>
      </c>
      <c r="J5" s="4"/>
    </row>
    <row r="6" spans="1:10" s="5" customFormat="1" x14ac:dyDescent="0.2">
      <c r="A6" s="16">
        <v>30</v>
      </c>
      <c r="B6" s="4" t="s">
        <v>13</v>
      </c>
      <c r="C6" s="54">
        <v>0</v>
      </c>
      <c r="D6" s="54">
        <v>0</v>
      </c>
      <c r="E6" s="54">
        <f t="shared" si="1"/>
        <v>0</v>
      </c>
      <c r="F6" s="54">
        <v>0</v>
      </c>
      <c r="G6" s="54">
        <v>0</v>
      </c>
      <c r="H6" s="54">
        <f t="shared" si="0"/>
        <v>0</v>
      </c>
      <c r="I6" s="55">
        <f t="shared" si="2"/>
        <v>0</v>
      </c>
      <c r="J6" s="4"/>
    </row>
    <row r="7" spans="1:10" s="5" customFormat="1" x14ac:dyDescent="0.2">
      <c r="A7" s="16">
        <v>40</v>
      </c>
      <c r="B7" s="4" t="s">
        <v>14</v>
      </c>
      <c r="C7" s="54">
        <v>0</v>
      </c>
      <c r="D7" s="54">
        <v>0</v>
      </c>
      <c r="E7" s="54">
        <f t="shared" si="1"/>
        <v>0</v>
      </c>
      <c r="F7" s="54">
        <v>0</v>
      </c>
      <c r="G7" s="54">
        <v>0</v>
      </c>
      <c r="H7" s="54">
        <f t="shared" si="0"/>
        <v>0</v>
      </c>
      <c r="I7" s="55">
        <f t="shared" si="2"/>
        <v>0</v>
      </c>
      <c r="J7" s="4"/>
    </row>
    <row r="8" spans="1:10" s="5" customFormat="1" x14ac:dyDescent="0.2">
      <c r="A8" s="16">
        <v>50</v>
      </c>
      <c r="B8" s="4" t="s">
        <v>15</v>
      </c>
      <c r="C8" s="54">
        <v>0</v>
      </c>
      <c r="D8" s="54">
        <v>0</v>
      </c>
      <c r="E8" s="54">
        <f t="shared" si="1"/>
        <v>0</v>
      </c>
      <c r="F8" s="54">
        <v>0</v>
      </c>
      <c r="G8" s="54">
        <v>0</v>
      </c>
      <c r="H8" s="54">
        <f t="shared" si="0"/>
        <v>0</v>
      </c>
      <c r="I8" s="55">
        <f t="shared" si="2"/>
        <v>0</v>
      </c>
      <c r="J8" s="4"/>
    </row>
    <row r="9" spans="1:10" s="5" customFormat="1" x14ac:dyDescent="0.2">
      <c r="A9" s="16">
        <v>51</v>
      </c>
      <c r="B9" s="17" t="s">
        <v>16</v>
      </c>
      <c r="C9" s="54">
        <v>0</v>
      </c>
      <c r="D9" s="54">
        <v>0</v>
      </c>
      <c r="E9" s="54">
        <f t="shared" si="1"/>
        <v>0</v>
      </c>
      <c r="F9" s="54">
        <v>0</v>
      </c>
      <c r="G9" s="54">
        <v>0</v>
      </c>
      <c r="H9" s="54">
        <f t="shared" si="0"/>
        <v>0</v>
      </c>
      <c r="I9" s="55">
        <f t="shared" si="2"/>
        <v>0</v>
      </c>
      <c r="J9" s="4"/>
    </row>
    <row r="10" spans="1:10" s="5" customFormat="1" x14ac:dyDescent="0.2">
      <c r="A10" s="16">
        <v>52</v>
      </c>
      <c r="B10" s="17" t="s">
        <v>17</v>
      </c>
      <c r="C10" s="54">
        <v>0</v>
      </c>
      <c r="D10" s="54">
        <v>0</v>
      </c>
      <c r="E10" s="54">
        <f t="shared" si="1"/>
        <v>0</v>
      </c>
      <c r="F10" s="54">
        <v>0</v>
      </c>
      <c r="G10" s="54">
        <v>0</v>
      </c>
      <c r="H10" s="54">
        <f t="shared" si="0"/>
        <v>0</v>
      </c>
      <c r="I10" s="55">
        <f t="shared" si="2"/>
        <v>0</v>
      </c>
      <c r="J10" s="4"/>
    </row>
    <row r="11" spans="1:10" s="5" customFormat="1" x14ac:dyDescent="0.2">
      <c r="A11" s="16">
        <v>60</v>
      </c>
      <c r="B11" s="4" t="s">
        <v>18</v>
      </c>
      <c r="C11" s="54">
        <v>0</v>
      </c>
      <c r="D11" s="54">
        <v>0</v>
      </c>
      <c r="E11" s="54">
        <f t="shared" si="1"/>
        <v>0</v>
      </c>
      <c r="F11" s="54">
        <v>0</v>
      </c>
      <c r="G11" s="54">
        <v>0</v>
      </c>
      <c r="H11" s="54">
        <f t="shared" si="0"/>
        <v>0</v>
      </c>
      <c r="I11" s="55">
        <f t="shared" si="2"/>
        <v>0</v>
      </c>
      <c r="J11" s="4"/>
    </row>
    <row r="12" spans="1:10" s="5" customFormat="1" x14ac:dyDescent="0.2">
      <c r="A12" s="16">
        <v>61</v>
      </c>
      <c r="B12" s="17" t="s">
        <v>16</v>
      </c>
      <c r="C12" s="54">
        <v>0</v>
      </c>
      <c r="D12" s="54">
        <v>0</v>
      </c>
      <c r="E12" s="54">
        <f t="shared" si="1"/>
        <v>0</v>
      </c>
      <c r="F12" s="54">
        <v>0</v>
      </c>
      <c r="G12" s="54">
        <v>0</v>
      </c>
      <c r="H12" s="54">
        <f t="shared" si="0"/>
        <v>0</v>
      </c>
      <c r="I12" s="55">
        <f t="shared" si="2"/>
        <v>0</v>
      </c>
      <c r="J12" s="4"/>
    </row>
    <row r="13" spans="1:10" s="5" customFormat="1" x14ac:dyDescent="0.2">
      <c r="A13" s="16">
        <v>62</v>
      </c>
      <c r="B13" s="17" t="s">
        <v>17</v>
      </c>
      <c r="C13" s="54">
        <v>0</v>
      </c>
      <c r="D13" s="54">
        <v>0</v>
      </c>
      <c r="E13" s="54">
        <f t="shared" si="1"/>
        <v>0</v>
      </c>
      <c r="F13" s="54">
        <v>0</v>
      </c>
      <c r="G13" s="54">
        <v>0</v>
      </c>
      <c r="H13" s="54">
        <f t="shared" si="0"/>
        <v>0</v>
      </c>
      <c r="I13" s="55">
        <f t="shared" si="2"/>
        <v>0</v>
      </c>
      <c r="J13" s="4"/>
    </row>
    <row r="14" spans="1:10" s="5" customFormat="1" ht="33.75" x14ac:dyDescent="0.2">
      <c r="A14" s="16">
        <v>69</v>
      </c>
      <c r="B14" s="18" t="s">
        <v>46</v>
      </c>
      <c r="C14" s="54">
        <v>0</v>
      </c>
      <c r="D14" s="54">
        <v>0</v>
      </c>
      <c r="E14" s="54">
        <f t="shared" si="1"/>
        <v>0</v>
      </c>
      <c r="F14" s="54">
        <v>0</v>
      </c>
      <c r="G14" s="54">
        <v>0</v>
      </c>
      <c r="H14" s="54">
        <f t="shared" si="0"/>
        <v>0</v>
      </c>
      <c r="I14" s="55">
        <f t="shared" si="2"/>
        <v>0</v>
      </c>
      <c r="J14" s="4"/>
    </row>
    <row r="15" spans="1:10" s="5" customFormat="1" x14ac:dyDescent="0.2">
      <c r="A15" s="16">
        <v>70</v>
      </c>
      <c r="B15" s="4" t="s">
        <v>19</v>
      </c>
      <c r="C15" s="54">
        <v>0</v>
      </c>
      <c r="D15" s="54">
        <v>0</v>
      </c>
      <c r="E15" s="54">
        <f t="shared" si="1"/>
        <v>0</v>
      </c>
      <c r="F15" s="54">
        <v>0</v>
      </c>
      <c r="G15" s="54">
        <v>0</v>
      </c>
      <c r="H15" s="54">
        <f t="shared" si="0"/>
        <v>0</v>
      </c>
      <c r="I15" s="55">
        <f t="shared" si="2"/>
        <v>0</v>
      </c>
      <c r="J15" s="4"/>
    </row>
    <row r="16" spans="1:10" s="5" customFormat="1" x14ac:dyDescent="0.2">
      <c r="A16" s="16">
        <v>80</v>
      </c>
      <c r="B16" s="4" t="s">
        <v>20</v>
      </c>
      <c r="C16" s="54">
        <v>3000000</v>
      </c>
      <c r="D16" s="54">
        <v>6948701.9699999997</v>
      </c>
      <c r="E16" s="54">
        <f>D16+C16</f>
        <v>9948701.9699999988</v>
      </c>
      <c r="F16" s="54">
        <v>7832763.9800000004</v>
      </c>
      <c r="G16" s="54">
        <v>7832763.9800000004</v>
      </c>
      <c r="H16" s="54">
        <f>+G16-C16</f>
        <v>4832763.9800000004</v>
      </c>
      <c r="I16" s="55">
        <f>IF(H16&gt;0,H16,0)</f>
        <v>4832763.9800000004</v>
      </c>
      <c r="J16" s="4"/>
    </row>
    <row r="17" spans="1:10" s="5" customFormat="1" x14ac:dyDescent="0.2">
      <c r="A17" s="16">
        <v>90</v>
      </c>
      <c r="B17" s="4" t="s">
        <v>22</v>
      </c>
      <c r="C17" s="54">
        <v>2974814.47</v>
      </c>
      <c r="D17" s="54">
        <v>0</v>
      </c>
      <c r="E17" s="54">
        <f>D17+C17</f>
        <v>2974814.47</v>
      </c>
      <c r="F17" s="54">
        <v>2231110.89</v>
      </c>
      <c r="G17" s="54">
        <v>2231110.89</v>
      </c>
      <c r="H17" s="54">
        <f>+G17-C17</f>
        <v>-743703.58000000007</v>
      </c>
      <c r="I17" s="8">
        <v>0</v>
      </c>
      <c r="J17" s="4"/>
    </row>
    <row r="18" spans="1:10" s="5" customFormat="1" x14ac:dyDescent="0.2">
      <c r="A18" s="19" t="s">
        <v>26</v>
      </c>
      <c r="B18" s="20" t="s">
        <v>21</v>
      </c>
      <c r="C18" s="56">
        <v>0</v>
      </c>
      <c r="D18" s="56">
        <v>137155.45000000001</v>
      </c>
      <c r="E18" s="56">
        <f>D18+C18</f>
        <v>137155.45000000001</v>
      </c>
      <c r="F18" s="56">
        <v>106249.17</v>
      </c>
      <c r="G18" s="56">
        <v>106249.17</v>
      </c>
      <c r="H18" s="56">
        <f>+G18-C18</f>
        <v>106249.17</v>
      </c>
      <c r="I18" s="80">
        <v>0</v>
      </c>
      <c r="J18" s="4"/>
    </row>
    <row r="20" spans="1:10" x14ac:dyDescent="0.2">
      <c r="A20" s="36" t="s">
        <v>47</v>
      </c>
      <c r="B20" s="37"/>
      <c r="C20" s="37"/>
      <c r="D20" s="38"/>
    </row>
    <row r="21" spans="1:10" x14ac:dyDescent="0.2">
      <c r="A21" s="39"/>
      <c r="B21" s="37"/>
      <c r="C21" s="37"/>
      <c r="D21" s="38"/>
    </row>
    <row r="22" spans="1:10" x14ac:dyDescent="0.2">
      <c r="A22" s="40"/>
      <c r="B22" s="41"/>
      <c r="C22" s="40"/>
      <c r="D22" s="40"/>
    </row>
    <row r="23" spans="1:10" x14ac:dyDescent="0.2">
      <c r="A23" s="42"/>
      <c r="B23" s="40" t="s">
        <v>48</v>
      </c>
      <c r="C23" s="42"/>
      <c r="D23" s="43" t="s">
        <v>48</v>
      </c>
    </row>
    <row r="24" spans="1:10" x14ac:dyDescent="0.2">
      <c r="A24" s="42"/>
      <c r="B24" s="44" t="s">
        <v>52</v>
      </c>
      <c r="C24" s="45"/>
      <c r="D24" s="51" t="s">
        <v>53</v>
      </c>
    </row>
    <row r="25" spans="1:10" x14ac:dyDescent="0.2">
      <c r="A25" s="42"/>
      <c r="B25" s="45" t="s">
        <v>54</v>
      </c>
      <c r="C25" s="40"/>
      <c r="D25" s="51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2" customWidth="1"/>
    <col min="2" max="16384" width="12" style="12"/>
  </cols>
  <sheetData>
    <row r="1" spans="1:1" x14ac:dyDescent="0.2">
      <c r="A1" s="10" t="s">
        <v>28</v>
      </c>
    </row>
    <row r="2" spans="1:1" ht="11.25" customHeight="1" x14ac:dyDescent="0.2">
      <c r="A2" s="13" t="s">
        <v>38</v>
      </c>
    </row>
    <row r="3" spans="1:1" ht="33.75" x14ac:dyDescent="0.2">
      <c r="A3" s="13" t="s">
        <v>39</v>
      </c>
    </row>
    <row r="4" spans="1:1" ht="11.25" customHeight="1" x14ac:dyDescent="0.2">
      <c r="A4" s="13" t="s">
        <v>40</v>
      </c>
    </row>
    <row r="5" spans="1:1" ht="22.5" customHeight="1" x14ac:dyDescent="0.2">
      <c r="A5" s="13" t="s">
        <v>41</v>
      </c>
    </row>
    <row r="6" spans="1:1" ht="56.25" customHeight="1" x14ac:dyDescent="0.2">
      <c r="A6" s="13" t="s">
        <v>42</v>
      </c>
    </row>
    <row r="7" spans="1:1" ht="34.5" customHeight="1" x14ac:dyDescent="0.2">
      <c r="A7" s="13" t="s">
        <v>43</v>
      </c>
    </row>
    <row r="8" spans="1:1" ht="11.25" customHeight="1" x14ac:dyDescent="0.2">
      <c r="A8" s="13" t="s">
        <v>44</v>
      </c>
    </row>
    <row r="9" spans="1:1" ht="11.25" customHeight="1" x14ac:dyDescent="0.2">
      <c r="A9" s="13" t="s">
        <v>45</v>
      </c>
    </row>
    <row r="10" spans="1:1" x14ac:dyDescent="0.2">
      <c r="A10" s="13"/>
    </row>
    <row r="11" spans="1:1" x14ac:dyDescent="0.2">
      <c r="A11" s="13"/>
    </row>
    <row r="12" spans="1:1" x14ac:dyDescent="0.2">
      <c r="A12" s="11" t="s">
        <v>29</v>
      </c>
    </row>
    <row r="13" spans="1:1" x14ac:dyDescent="0.2">
      <c r="A13" s="13" t="s">
        <v>37</v>
      </c>
    </row>
    <row r="14" spans="1:1" x14ac:dyDescent="0.2">
      <c r="A14" s="13"/>
    </row>
    <row r="15" spans="1:1" ht="11.25" customHeight="1" x14ac:dyDescent="0.2">
      <c r="A15" s="11" t="s">
        <v>31</v>
      </c>
    </row>
    <row r="16" spans="1:1" ht="11.25" customHeight="1" x14ac:dyDescent="0.2">
      <c r="A16" s="13" t="s">
        <v>32</v>
      </c>
    </row>
    <row r="17" spans="1:1" ht="11.25" customHeight="1" x14ac:dyDescent="0.2">
      <c r="A17" s="13"/>
    </row>
    <row r="18" spans="1:1" ht="11.25" customHeight="1" x14ac:dyDescent="0.2">
      <c r="A18" s="11" t="s">
        <v>30</v>
      </c>
    </row>
    <row r="19" spans="1:1" ht="14.1" customHeight="1" x14ac:dyDescent="0.2">
      <c r="A19" s="14" t="s">
        <v>34</v>
      </c>
    </row>
    <row r="20" spans="1:1" ht="14.1" customHeight="1" x14ac:dyDescent="0.2">
      <c r="A20" s="14" t="s">
        <v>33</v>
      </c>
    </row>
    <row r="21" spans="1:1" x14ac:dyDescent="0.2">
      <c r="A21" s="13"/>
    </row>
    <row r="22" spans="1:1" x14ac:dyDescent="0.2">
      <c r="A22" s="13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3" activePane="bottomLeft" state="frozen"/>
      <selection pane="bottomLeft" activeCell="M11" sqref="M11"/>
    </sheetView>
  </sheetViews>
  <sheetFormatPr baseColWidth="10" defaultRowHeight="11.25" x14ac:dyDescent="0.2"/>
  <cols>
    <col min="1" max="1" width="8.83203125" style="5" customWidth="1"/>
    <col min="2" max="2" width="50.83203125" style="5" customWidth="1"/>
    <col min="3" max="3" width="17.83203125" style="5" customWidth="1"/>
    <col min="4" max="4" width="18.5" style="5" customWidth="1"/>
    <col min="5" max="5" width="12.5" style="5" bestFit="1" customWidth="1"/>
    <col min="6" max="7" width="12.6640625" style="5" customWidth="1"/>
    <col min="8" max="8" width="13.1640625" style="5" customWidth="1"/>
    <col min="9" max="9" width="13.6640625" style="5" customWidth="1"/>
    <col min="10" max="16384" width="12" style="5"/>
  </cols>
  <sheetData>
    <row r="1" spans="1:10" s="7" customFormat="1" ht="60" customHeight="1" x14ac:dyDescent="0.2">
      <c r="A1" s="62" t="s">
        <v>68</v>
      </c>
      <c r="B1" s="63"/>
      <c r="C1" s="63"/>
      <c r="D1" s="63"/>
      <c r="E1" s="63"/>
      <c r="F1" s="63"/>
      <c r="G1" s="63"/>
      <c r="H1" s="63"/>
      <c r="I1" s="64"/>
      <c r="J1" s="6"/>
    </row>
    <row r="2" spans="1:10" s="9" customFormat="1" ht="24.95" customHeight="1" x14ac:dyDescent="0.2">
      <c r="A2" s="27" t="s">
        <v>1</v>
      </c>
      <c r="B2" s="28" t="s">
        <v>0</v>
      </c>
      <c r="C2" s="29" t="s">
        <v>5</v>
      </c>
      <c r="D2" s="30" t="s">
        <v>27</v>
      </c>
      <c r="E2" s="29" t="s">
        <v>6</v>
      </c>
      <c r="F2" s="29" t="s">
        <v>7</v>
      </c>
      <c r="G2" s="29" t="s">
        <v>9</v>
      </c>
      <c r="H2" s="29" t="s">
        <v>10</v>
      </c>
      <c r="I2" s="29" t="s">
        <v>8</v>
      </c>
      <c r="J2" s="2"/>
    </row>
    <row r="3" spans="1:10" x14ac:dyDescent="0.2">
      <c r="A3" s="31">
        <v>90001</v>
      </c>
      <c r="B3" s="32" t="s">
        <v>4</v>
      </c>
      <c r="C3" s="60">
        <f>SUM(C4+C16+C21)</f>
        <v>5974814.4700000007</v>
      </c>
      <c r="D3" s="60">
        <f>SUM(D4+D16+D21)</f>
        <v>7085857.4199999999</v>
      </c>
      <c r="E3" s="60">
        <f>SUM(E4+E16+E21)</f>
        <v>13060671.889999999</v>
      </c>
      <c r="F3" s="60">
        <f>SUM(F4+F16+F21)</f>
        <v>10170124.040000001</v>
      </c>
      <c r="G3" s="60">
        <f>SUM(G4+G16+G21)</f>
        <v>10170124.040000001</v>
      </c>
      <c r="H3" s="58">
        <f>+G3-C3</f>
        <v>4195309.57</v>
      </c>
      <c r="I3" s="61">
        <f>IF(H3&gt;0,H3,0)</f>
        <v>4195309.57</v>
      </c>
      <c r="J3" s="4"/>
    </row>
    <row r="4" spans="1:10" x14ac:dyDescent="0.2">
      <c r="A4" s="33">
        <v>90002</v>
      </c>
      <c r="B4" s="25" t="s">
        <v>23</v>
      </c>
      <c r="C4" s="58">
        <f>SUM(C5:C8)+C11+C14+C15</f>
        <v>3000000</v>
      </c>
      <c r="D4" s="58">
        <f>SUM(D5:D8)+D11+D14+D15</f>
        <v>6948701.9699999997</v>
      </c>
      <c r="E4" s="58">
        <f>SUM(E5:E8)+E11+E14+E15</f>
        <v>9948701.9699999988</v>
      </c>
      <c r="F4" s="58">
        <f>SUM(F5:F8)+F11+F14+F15</f>
        <v>7832763.9800000004</v>
      </c>
      <c r="G4" s="58">
        <f>SUM(G5:G8)+G11+G14+G15</f>
        <v>7832763.9800000004</v>
      </c>
      <c r="H4" s="58">
        <f t="shared" ref="H4:H21" si="0">+G4-C4</f>
        <v>4832763.9800000004</v>
      </c>
      <c r="I4" s="59">
        <f>IF(H4&gt;0,H4,0)</f>
        <v>4832763.9800000004</v>
      </c>
      <c r="J4" s="4"/>
    </row>
    <row r="5" spans="1:10" x14ac:dyDescent="0.2">
      <c r="A5" s="34">
        <v>10</v>
      </c>
      <c r="B5" s="23" t="s">
        <v>11</v>
      </c>
      <c r="C5" s="54">
        <v>0</v>
      </c>
      <c r="D5" s="54">
        <v>0</v>
      </c>
      <c r="E5" s="54">
        <f>C5+D5</f>
        <v>0</v>
      </c>
      <c r="F5" s="54">
        <v>0</v>
      </c>
      <c r="G5" s="54">
        <v>0</v>
      </c>
      <c r="H5" s="54">
        <f t="shared" si="0"/>
        <v>0</v>
      </c>
      <c r="I5" s="55">
        <f>IF(H5&gt;0,H5,0)</f>
        <v>0</v>
      </c>
      <c r="J5" s="4"/>
    </row>
    <row r="6" spans="1:10" x14ac:dyDescent="0.2">
      <c r="A6" s="34">
        <v>30</v>
      </c>
      <c r="B6" s="23" t="s">
        <v>13</v>
      </c>
      <c r="C6" s="54">
        <v>0</v>
      </c>
      <c r="D6" s="54">
        <v>0</v>
      </c>
      <c r="E6" s="54">
        <f t="shared" ref="E6:E13" si="1">C6+D6</f>
        <v>0</v>
      </c>
      <c r="F6" s="54">
        <v>0</v>
      </c>
      <c r="G6" s="54">
        <v>0</v>
      </c>
      <c r="H6" s="54">
        <f t="shared" si="0"/>
        <v>0</v>
      </c>
      <c r="I6" s="55">
        <f t="shared" ref="I6:I21" si="2">IF(H6&gt;0,H6,0)</f>
        <v>0</v>
      </c>
      <c r="J6" s="4"/>
    </row>
    <row r="7" spans="1:10" x14ac:dyDescent="0.2">
      <c r="A7" s="34">
        <v>40</v>
      </c>
      <c r="B7" s="23" t="s">
        <v>14</v>
      </c>
      <c r="C7" s="54">
        <v>0</v>
      </c>
      <c r="D7" s="54">
        <v>0</v>
      </c>
      <c r="E7" s="54">
        <f t="shared" si="1"/>
        <v>0</v>
      </c>
      <c r="F7" s="54">
        <v>0</v>
      </c>
      <c r="G7" s="54">
        <v>0</v>
      </c>
      <c r="H7" s="54">
        <f t="shared" si="0"/>
        <v>0</v>
      </c>
      <c r="I7" s="55">
        <f t="shared" si="2"/>
        <v>0</v>
      </c>
      <c r="J7" s="4"/>
    </row>
    <row r="8" spans="1:10" x14ac:dyDescent="0.2">
      <c r="A8" s="34">
        <v>50</v>
      </c>
      <c r="B8" s="23" t="s">
        <v>15</v>
      </c>
      <c r="C8" s="54">
        <v>0</v>
      </c>
      <c r="D8" s="54">
        <v>0</v>
      </c>
      <c r="E8" s="54">
        <f t="shared" si="1"/>
        <v>0</v>
      </c>
      <c r="F8" s="54">
        <v>0</v>
      </c>
      <c r="G8" s="54">
        <v>0</v>
      </c>
      <c r="H8" s="54">
        <f t="shared" si="0"/>
        <v>0</v>
      </c>
      <c r="I8" s="55">
        <f t="shared" si="2"/>
        <v>0</v>
      </c>
      <c r="J8" s="4"/>
    </row>
    <row r="9" spans="1:10" x14ac:dyDescent="0.2">
      <c r="A9" s="34">
        <v>51</v>
      </c>
      <c r="B9" s="24" t="s">
        <v>16</v>
      </c>
      <c r="C9" s="54">
        <v>0</v>
      </c>
      <c r="D9" s="54">
        <v>0</v>
      </c>
      <c r="E9" s="54">
        <f t="shared" si="1"/>
        <v>0</v>
      </c>
      <c r="F9" s="54">
        <v>0</v>
      </c>
      <c r="G9" s="54">
        <v>0</v>
      </c>
      <c r="H9" s="54">
        <f t="shared" si="0"/>
        <v>0</v>
      </c>
      <c r="I9" s="55">
        <f t="shared" si="2"/>
        <v>0</v>
      </c>
      <c r="J9" s="4"/>
    </row>
    <row r="10" spans="1:10" x14ac:dyDescent="0.2">
      <c r="A10" s="34">
        <v>52</v>
      </c>
      <c r="B10" s="24" t="s">
        <v>17</v>
      </c>
      <c r="C10" s="54">
        <v>0</v>
      </c>
      <c r="D10" s="54">
        <v>0</v>
      </c>
      <c r="E10" s="54">
        <f t="shared" si="1"/>
        <v>0</v>
      </c>
      <c r="F10" s="54">
        <v>0</v>
      </c>
      <c r="G10" s="54">
        <v>0</v>
      </c>
      <c r="H10" s="54">
        <f t="shared" si="0"/>
        <v>0</v>
      </c>
      <c r="I10" s="55">
        <f t="shared" si="2"/>
        <v>0</v>
      </c>
      <c r="J10" s="4"/>
    </row>
    <row r="11" spans="1:10" x14ac:dyDescent="0.2">
      <c r="A11" s="34">
        <v>60</v>
      </c>
      <c r="B11" s="23" t="s">
        <v>18</v>
      </c>
      <c r="C11" s="54">
        <v>0</v>
      </c>
      <c r="D11" s="54">
        <v>0</v>
      </c>
      <c r="E11" s="54">
        <f t="shared" si="1"/>
        <v>0</v>
      </c>
      <c r="F11" s="54">
        <v>0</v>
      </c>
      <c r="G11" s="54">
        <v>0</v>
      </c>
      <c r="H11" s="54">
        <f t="shared" si="0"/>
        <v>0</v>
      </c>
      <c r="I11" s="55">
        <f t="shared" si="2"/>
        <v>0</v>
      </c>
      <c r="J11" s="4"/>
    </row>
    <row r="12" spans="1:10" x14ac:dyDescent="0.2">
      <c r="A12" s="34">
        <v>61</v>
      </c>
      <c r="B12" s="24" t="s">
        <v>16</v>
      </c>
      <c r="C12" s="54">
        <v>0</v>
      </c>
      <c r="D12" s="54">
        <v>137155.45000000001</v>
      </c>
      <c r="E12" s="54">
        <f t="shared" si="1"/>
        <v>137155.45000000001</v>
      </c>
      <c r="F12" s="54">
        <v>106249.17</v>
      </c>
      <c r="G12" s="54">
        <v>106249.17</v>
      </c>
      <c r="H12" s="54">
        <f t="shared" si="0"/>
        <v>106249.17</v>
      </c>
      <c r="I12" s="55">
        <f t="shared" si="2"/>
        <v>106249.17</v>
      </c>
      <c r="J12" s="4"/>
    </row>
    <row r="13" spans="1:10" x14ac:dyDescent="0.2">
      <c r="A13" s="34">
        <v>62</v>
      </c>
      <c r="B13" s="24" t="s">
        <v>17</v>
      </c>
      <c r="C13" s="54">
        <v>0</v>
      </c>
      <c r="D13" s="54">
        <v>0</v>
      </c>
      <c r="E13" s="54">
        <f t="shared" si="1"/>
        <v>0</v>
      </c>
      <c r="F13" s="54">
        <v>0</v>
      </c>
      <c r="G13" s="54">
        <v>0</v>
      </c>
      <c r="H13" s="54">
        <f t="shared" si="0"/>
        <v>0</v>
      </c>
      <c r="I13" s="55">
        <f t="shared" si="2"/>
        <v>0</v>
      </c>
      <c r="J13" s="4"/>
    </row>
    <row r="14" spans="1:10" x14ac:dyDescent="0.2">
      <c r="A14" s="34">
        <v>80</v>
      </c>
      <c r="B14" s="23" t="s">
        <v>20</v>
      </c>
      <c r="C14" s="54">
        <v>3000000</v>
      </c>
      <c r="D14" s="54">
        <v>6948701.9699999997</v>
      </c>
      <c r="E14" s="54">
        <f>C14+D14</f>
        <v>9948701.9699999988</v>
      </c>
      <c r="F14" s="54">
        <v>7832763.9800000004</v>
      </c>
      <c r="G14" s="54">
        <v>7832763.9800000004</v>
      </c>
      <c r="H14" s="54">
        <f t="shared" si="0"/>
        <v>4832763.9800000004</v>
      </c>
      <c r="I14" s="55">
        <f t="shared" si="2"/>
        <v>4832763.9800000004</v>
      </c>
      <c r="J14" s="4"/>
    </row>
    <row r="15" spans="1:10" x14ac:dyDescent="0.2">
      <c r="A15" s="34">
        <v>90</v>
      </c>
      <c r="B15" s="23" t="s">
        <v>22</v>
      </c>
      <c r="C15" s="54">
        <v>0</v>
      </c>
      <c r="D15" s="54">
        <v>0</v>
      </c>
      <c r="E15" s="54">
        <f>C15+D15</f>
        <v>0</v>
      </c>
      <c r="F15" s="54">
        <v>0</v>
      </c>
      <c r="G15" s="54">
        <v>0</v>
      </c>
      <c r="H15" s="54">
        <f t="shared" si="0"/>
        <v>0</v>
      </c>
      <c r="I15" s="55">
        <f t="shared" si="2"/>
        <v>0</v>
      </c>
      <c r="J15" s="4"/>
    </row>
    <row r="16" spans="1:10" x14ac:dyDescent="0.2">
      <c r="A16" s="33">
        <v>90003</v>
      </c>
      <c r="B16" s="25" t="s">
        <v>24</v>
      </c>
      <c r="C16" s="58">
        <f>SUM(C17:C19)</f>
        <v>2974814.47</v>
      </c>
      <c r="D16" s="58">
        <f>SUM(D17:D19)</f>
        <v>0</v>
      </c>
      <c r="E16" s="58">
        <f>SUM(E17:E19)</f>
        <v>2974814.47</v>
      </c>
      <c r="F16" s="58">
        <f>SUM(F17:F19)</f>
        <v>2231110.89</v>
      </c>
      <c r="G16" s="58">
        <f>SUM(G17:G19)</f>
        <v>2231110.89</v>
      </c>
      <c r="H16" s="58">
        <f t="shared" si="0"/>
        <v>-743703.58000000007</v>
      </c>
      <c r="I16" s="59">
        <f>SUM(I17:I19)</f>
        <v>0</v>
      </c>
      <c r="J16" s="4"/>
    </row>
    <row r="17" spans="1:10" x14ac:dyDescent="0.2">
      <c r="A17" s="34">
        <v>20</v>
      </c>
      <c r="B17" s="23" t="s">
        <v>12</v>
      </c>
      <c r="C17" s="54">
        <v>0</v>
      </c>
      <c r="D17" s="54">
        <v>0</v>
      </c>
      <c r="E17" s="54">
        <f>C17+D17</f>
        <v>0</v>
      </c>
      <c r="F17" s="54">
        <v>0</v>
      </c>
      <c r="G17" s="54">
        <v>0</v>
      </c>
      <c r="H17" s="54">
        <f t="shared" si="0"/>
        <v>0</v>
      </c>
      <c r="I17" s="55">
        <f t="shared" si="2"/>
        <v>0</v>
      </c>
      <c r="J17" s="4"/>
    </row>
    <row r="18" spans="1:10" x14ac:dyDescent="0.2">
      <c r="A18" s="34">
        <v>70</v>
      </c>
      <c r="B18" s="23" t="s">
        <v>19</v>
      </c>
      <c r="C18" s="54">
        <v>0</v>
      </c>
      <c r="D18" s="54">
        <v>0</v>
      </c>
      <c r="E18" s="54">
        <f>C18+D18</f>
        <v>0</v>
      </c>
      <c r="F18" s="54">
        <v>0</v>
      </c>
      <c r="G18" s="54">
        <v>0</v>
      </c>
      <c r="H18" s="54">
        <f t="shared" si="0"/>
        <v>0</v>
      </c>
      <c r="I18" s="55">
        <f t="shared" si="2"/>
        <v>0</v>
      </c>
      <c r="J18" s="4"/>
    </row>
    <row r="19" spans="1:10" x14ac:dyDescent="0.2">
      <c r="A19" s="34">
        <v>90</v>
      </c>
      <c r="B19" s="23" t="s">
        <v>22</v>
      </c>
      <c r="C19" s="54">
        <v>2974814.47</v>
      </c>
      <c r="D19" s="54">
        <v>0</v>
      </c>
      <c r="E19" s="54">
        <f>C19+D19</f>
        <v>2974814.47</v>
      </c>
      <c r="F19" s="54">
        <v>2231110.89</v>
      </c>
      <c r="G19" s="54">
        <v>2231110.89</v>
      </c>
      <c r="H19" s="54">
        <f t="shared" si="0"/>
        <v>-743703.58000000007</v>
      </c>
      <c r="I19" s="55">
        <f t="shared" si="2"/>
        <v>0</v>
      </c>
      <c r="J19" s="4"/>
    </row>
    <row r="20" spans="1:10" x14ac:dyDescent="0.2">
      <c r="A20" s="33">
        <v>90004</v>
      </c>
      <c r="B20" s="7" t="s">
        <v>25</v>
      </c>
      <c r="C20" s="58">
        <f>SUM(C21)</f>
        <v>0</v>
      </c>
      <c r="D20" s="58">
        <f>SUM(D21)</f>
        <v>137155.45000000001</v>
      </c>
      <c r="E20" s="58">
        <f>SUM(E21)</f>
        <v>137155.45000000001</v>
      </c>
      <c r="F20" s="58">
        <f>SUM(F21)</f>
        <v>106249.17</v>
      </c>
      <c r="G20" s="58">
        <f>SUM(G21)</f>
        <v>106249.17</v>
      </c>
      <c r="H20" s="58">
        <f t="shared" si="0"/>
        <v>106249.17</v>
      </c>
      <c r="I20" s="59">
        <f>SUM(I21)</f>
        <v>106249.17</v>
      </c>
      <c r="J20" s="4"/>
    </row>
    <row r="21" spans="1:10" x14ac:dyDescent="0.2">
      <c r="A21" s="35" t="s">
        <v>26</v>
      </c>
      <c r="B21" s="26" t="s">
        <v>21</v>
      </c>
      <c r="C21" s="56">
        <v>0</v>
      </c>
      <c r="D21" s="56">
        <v>137155.45000000001</v>
      </c>
      <c r="E21" s="56">
        <f>C21+D21</f>
        <v>137155.45000000001</v>
      </c>
      <c r="F21" s="56">
        <v>106249.17</v>
      </c>
      <c r="G21" s="56">
        <v>106249.17</v>
      </c>
      <c r="H21" s="56">
        <f t="shared" si="0"/>
        <v>106249.17</v>
      </c>
      <c r="I21" s="57">
        <f t="shared" si="2"/>
        <v>106249.17</v>
      </c>
      <c r="J21" s="4"/>
    </row>
    <row r="23" spans="1:10" x14ac:dyDescent="0.2">
      <c r="A23" s="36" t="s">
        <v>47</v>
      </c>
      <c r="B23" s="37"/>
      <c r="C23" s="37"/>
      <c r="D23" s="38"/>
    </row>
    <row r="24" spans="1:10" x14ac:dyDescent="0.2">
      <c r="A24" s="39"/>
      <c r="B24" s="37"/>
      <c r="C24" s="37"/>
      <c r="D24" s="38"/>
    </row>
    <row r="25" spans="1:10" x14ac:dyDescent="0.2">
      <c r="A25" s="40"/>
      <c r="B25" s="41"/>
      <c r="C25" s="40"/>
      <c r="D25" s="40"/>
    </row>
    <row r="26" spans="1:10" x14ac:dyDescent="0.2">
      <c r="A26" s="42"/>
      <c r="B26" s="40" t="s">
        <v>48</v>
      </c>
      <c r="C26" s="42"/>
      <c r="D26" s="43" t="s">
        <v>48</v>
      </c>
    </row>
    <row r="27" spans="1:10" x14ac:dyDescent="0.2">
      <c r="A27" s="42"/>
      <c r="B27" s="44" t="s">
        <v>52</v>
      </c>
      <c r="C27" s="45"/>
      <c r="D27" s="51" t="s">
        <v>53</v>
      </c>
    </row>
    <row r="28" spans="1:10" x14ac:dyDescent="0.2">
      <c r="A28" s="42"/>
      <c r="B28" s="45" t="s">
        <v>54</v>
      </c>
      <c r="C28" s="40"/>
      <c r="D28" s="51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2" customWidth="1"/>
    <col min="2" max="16384" width="12" style="12"/>
  </cols>
  <sheetData>
    <row r="1" spans="1:1" x14ac:dyDescent="0.2">
      <c r="A1" s="10" t="s">
        <v>28</v>
      </c>
    </row>
    <row r="2" spans="1:1" ht="11.25" customHeight="1" x14ac:dyDescent="0.2">
      <c r="A2" s="13" t="s">
        <v>38</v>
      </c>
    </row>
    <row r="3" spans="1:1" ht="33.75" x14ac:dyDescent="0.2">
      <c r="A3" s="13" t="s">
        <v>39</v>
      </c>
    </row>
    <row r="4" spans="1:1" x14ac:dyDescent="0.2">
      <c r="A4" s="13" t="s">
        <v>40</v>
      </c>
    </row>
    <row r="5" spans="1:1" ht="22.5" customHeight="1" x14ac:dyDescent="0.2">
      <c r="A5" s="13" t="s">
        <v>41</v>
      </c>
    </row>
    <row r="6" spans="1:1" ht="56.25" customHeight="1" x14ac:dyDescent="0.2">
      <c r="A6" s="13" t="s">
        <v>42</v>
      </c>
    </row>
    <row r="7" spans="1:1" ht="35.25" customHeight="1" x14ac:dyDescent="0.2">
      <c r="A7" s="13" t="s">
        <v>43</v>
      </c>
    </row>
    <row r="8" spans="1:1" ht="11.25" customHeight="1" x14ac:dyDescent="0.2">
      <c r="A8" s="13" t="s">
        <v>44</v>
      </c>
    </row>
    <row r="9" spans="1:1" ht="11.25" customHeight="1" x14ac:dyDescent="0.2">
      <c r="A9" s="13" t="s">
        <v>45</v>
      </c>
    </row>
    <row r="10" spans="1:1" x14ac:dyDescent="0.2">
      <c r="A10" s="13"/>
    </row>
    <row r="11" spans="1:1" x14ac:dyDescent="0.2">
      <c r="A11" s="11" t="s">
        <v>29</v>
      </c>
    </row>
    <row r="12" spans="1:1" ht="11.25" customHeight="1" x14ac:dyDescent="0.2">
      <c r="A12" s="13" t="s">
        <v>37</v>
      </c>
    </row>
    <row r="13" spans="1:1" ht="11.25" customHeight="1" x14ac:dyDescent="0.2">
      <c r="A13" s="13"/>
    </row>
    <row r="14" spans="1:1" ht="11.25" customHeight="1" x14ac:dyDescent="0.2">
      <c r="A14" s="11" t="s">
        <v>30</v>
      </c>
    </row>
    <row r="15" spans="1:1" ht="27.95" customHeight="1" x14ac:dyDescent="0.2">
      <c r="A15" s="14" t="s">
        <v>35</v>
      </c>
    </row>
    <row r="16" spans="1:1" ht="14.1" customHeight="1" x14ac:dyDescent="0.2">
      <c r="A16" s="14" t="s">
        <v>33</v>
      </c>
    </row>
    <row r="17" spans="1:1" x14ac:dyDescent="0.2">
      <c r="A17" s="13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2017-04-22T19:42:07Z</cp:lastPrinted>
  <dcterms:created xsi:type="dcterms:W3CDTF">2012-12-11T20:48:19Z</dcterms:created>
  <dcterms:modified xsi:type="dcterms:W3CDTF">2017-10-16T16:57:07Z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