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Dropbox\2.- Box\1.-Consejo Turistico\2.4.- CUENTA PÚBLICA 2017\4° Trimestre Octubre-Diciembre 2017\"/>
    </mc:Choice>
  </mc:AlternateContent>
  <bookViews>
    <workbookView xWindow="120" yWindow="45" windowWidth="15600" windowHeight="8250" tabRatio="885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62913"/>
</workbook>
</file>

<file path=xl/calcChain.xml><?xml version="1.0" encoding="utf-8"?>
<calcChain xmlns="http://schemas.openxmlformats.org/spreadsheetml/2006/main">
  <c r="E35" i="5" l="1"/>
  <c r="H35" i="5" s="1"/>
  <c r="E34" i="5"/>
  <c r="H34" i="5" s="1"/>
  <c r="E33" i="5"/>
  <c r="H33" i="5" s="1"/>
  <c r="E32" i="5"/>
  <c r="H32" i="5" s="1"/>
  <c r="H31" i="5" s="1"/>
  <c r="G31" i="5"/>
  <c r="F31" i="5"/>
  <c r="E31" i="5"/>
  <c r="D31" i="5"/>
  <c r="C31" i="5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2" i="5"/>
  <c r="H22" i="5" s="1"/>
  <c r="H21" i="5" s="1"/>
  <c r="G21" i="5"/>
  <c r="F21" i="5"/>
  <c r="E21" i="5"/>
  <c r="D21" i="5"/>
  <c r="C21" i="5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4" i="5"/>
  <c r="H14" i="5" s="1"/>
  <c r="H13" i="5" s="1"/>
  <c r="G13" i="5"/>
  <c r="F13" i="5"/>
  <c r="E13" i="5"/>
  <c r="D13" i="5"/>
  <c r="C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E5" i="5"/>
  <c r="H5" i="5" s="1"/>
  <c r="G4" i="5"/>
  <c r="F4" i="5"/>
  <c r="E4" i="5"/>
  <c r="D4" i="5"/>
  <c r="C4" i="5"/>
  <c r="G3" i="5"/>
  <c r="F3" i="5"/>
  <c r="E3" i="5"/>
  <c r="D3" i="5"/>
  <c r="C3" i="5"/>
  <c r="E12" i="12"/>
  <c r="H12" i="12" s="1"/>
  <c r="E11" i="12"/>
  <c r="H11" i="12" s="1"/>
  <c r="E10" i="12"/>
  <c r="H10" i="12" s="1"/>
  <c r="E9" i="12"/>
  <c r="H9" i="12" s="1"/>
  <c r="E8" i="12"/>
  <c r="H8" i="12" s="1"/>
  <c r="E7" i="12"/>
  <c r="H7" i="12" s="1"/>
  <c r="H6" i="12" s="1"/>
  <c r="G6" i="12"/>
  <c r="F6" i="12"/>
  <c r="E6" i="12"/>
  <c r="D6" i="12"/>
  <c r="C6" i="12"/>
  <c r="E5" i="12"/>
  <c r="H5" i="12" s="1"/>
  <c r="H4" i="12" s="1"/>
  <c r="H3" i="12" s="1"/>
  <c r="G4" i="12"/>
  <c r="F4" i="12"/>
  <c r="E4" i="12"/>
  <c r="D4" i="12"/>
  <c r="C4" i="12"/>
  <c r="G3" i="12"/>
  <c r="F3" i="12"/>
  <c r="E3" i="12"/>
  <c r="D3" i="12"/>
  <c r="C3" i="12"/>
  <c r="E4" i="4"/>
  <c r="H4" i="4" s="1"/>
  <c r="E8" i="8"/>
  <c r="H8" i="8" s="1"/>
  <c r="E7" i="8"/>
  <c r="H7" i="8" s="1"/>
  <c r="E6" i="8"/>
  <c r="H6" i="8" s="1"/>
  <c r="E5" i="8"/>
  <c r="H5" i="8" s="1"/>
  <c r="E4" i="8"/>
  <c r="H4" i="8" s="1"/>
  <c r="G3" i="8"/>
  <c r="F3" i="8"/>
  <c r="E3" i="8"/>
  <c r="D3" i="8"/>
  <c r="C3" i="8"/>
  <c r="H75" i="6"/>
  <c r="E74" i="6"/>
  <c r="H74" i="6" s="1"/>
  <c r="E73" i="6"/>
  <c r="H73" i="6" s="1"/>
  <c r="E72" i="6"/>
  <c r="H72" i="6" s="1"/>
  <c r="E71" i="6"/>
  <c r="H71" i="6" s="1"/>
  <c r="E70" i="6"/>
  <c r="H70" i="6" s="1"/>
  <c r="E69" i="6"/>
  <c r="H69" i="6" s="1"/>
  <c r="H68" i="6" s="1"/>
  <c r="G68" i="6"/>
  <c r="F68" i="6"/>
  <c r="E68" i="6"/>
  <c r="D68" i="6"/>
  <c r="C68" i="6"/>
  <c r="E67" i="6"/>
  <c r="H67" i="6" s="1"/>
  <c r="E66" i="6"/>
  <c r="H66" i="6" s="1"/>
  <c r="E65" i="6"/>
  <c r="H65" i="6" s="1"/>
  <c r="H64" i="6" s="1"/>
  <c r="G64" i="6"/>
  <c r="F64" i="6"/>
  <c r="E64" i="6"/>
  <c r="D64" i="6"/>
  <c r="C64" i="6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H56" i="6" s="1"/>
  <c r="G56" i="6"/>
  <c r="F56" i="6"/>
  <c r="E56" i="6"/>
  <c r="D56" i="6"/>
  <c r="C56" i="6"/>
  <c r="E55" i="6"/>
  <c r="H55" i="6" s="1"/>
  <c r="E54" i="6"/>
  <c r="H54" i="6" s="1"/>
  <c r="E53" i="6"/>
  <c r="H53" i="6" s="1"/>
  <c r="H52" i="6" s="1"/>
  <c r="G52" i="6"/>
  <c r="F52" i="6"/>
  <c r="E52" i="6"/>
  <c r="D52" i="6"/>
  <c r="C52" i="6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H43" i="6" s="1"/>
  <c r="H42" i="6" s="1"/>
  <c r="G42" i="6"/>
  <c r="F42" i="6"/>
  <c r="E42" i="6"/>
  <c r="D42" i="6"/>
  <c r="C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3" i="6"/>
  <c r="H33" i="6" s="1"/>
  <c r="H32" i="6" s="1"/>
  <c r="G32" i="6"/>
  <c r="F32" i="6"/>
  <c r="E32" i="6"/>
  <c r="D32" i="6"/>
  <c r="C32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H23" i="6" s="1"/>
  <c r="H22" i="6" s="1"/>
  <c r="G22" i="6"/>
  <c r="F22" i="6"/>
  <c r="E22" i="6"/>
  <c r="D22" i="6"/>
  <c r="C22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H13" i="6" s="1"/>
  <c r="H12" i="6" s="1"/>
  <c r="G12" i="6"/>
  <c r="F12" i="6"/>
  <c r="E12" i="6"/>
  <c r="D12" i="6"/>
  <c r="C12" i="6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E5" i="6"/>
  <c r="H5" i="6" s="1"/>
  <c r="H4" i="6" s="1"/>
  <c r="H3" i="6" s="1"/>
  <c r="G4" i="6"/>
  <c r="F4" i="6"/>
  <c r="E4" i="6"/>
  <c r="D4" i="6"/>
  <c r="C4" i="6"/>
  <c r="G3" i="6"/>
  <c r="F3" i="6"/>
  <c r="E3" i="6"/>
  <c r="D3" i="6"/>
  <c r="C3" i="6"/>
  <c r="H4" i="5" l="1"/>
  <c r="H3" i="5" s="1"/>
  <c r="H3" i="8"/>
  <c r="H3" i="4"/>
  <c r="G3" i="4"/>
  <c r="F3" i="4"/>
  <c r="E3" i="4"/>
  <c r="D3" i="4"/>
  <c r="I3" i="1" l="1"/>
  <c r="J3" i="1"/>
  <c r="K3" i="1"/>
  <c r="L3" i="1"/>
  <c r="M3" i="1"/>
  <c r="N3" i="1"/>
  <c r="O3" i="1"/>
  <c r="H3" i="1"/>
  <c r="C3" i="4" s="1"/>
  <c r="H9" i="10" l="1"/>
  <c r="G9" i="10"/>
  <c r="F9" i="10"/>
  <c r="E9" i="10"/>
  <c r="D9" i="10"/>
  <c r="C9" i="10"/>
  <c r="H4" i="10"/>
  <c r="H3" i="10" s="1"/>
  <c r="G4" i="10"/>
  <c r="G3" i="10" s="1"/>
  <c r="F4" i="10"/>
  <c r="E4" i="10"/>
  <c r="E3" i="10" s="1"/>
  <c r="D4" i="10"/>
  <c r="D3" i="10" s="1"/>
  <c r="C4" i="10"/>
  <c r="C3" i="10" s="1"/>
  <c r="F3" i="10"/>
</calcChain>
</file>

<file path=xl/sharedStrings.xml><?xml version="1.0" encoding="utf-8"?>
<sst xmlns="http://schemas.openxmlformats.org/spreadsheetml/2006/main" count="658" uniqueCount="232">
  <si>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</si>
  <si>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</si>
  <si>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</si>
  <si>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</si>
  <si>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</si>
  <si>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</si>
  <si>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</si>
  <si>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</si>
  <si>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</si>
  <si>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</si>
  <si>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</si>
  <si>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</si>
  <si>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</si>
  <si>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</si>
  <si>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</si>
  <si>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</si>
  <si>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</si>
  <si>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</si>
  <si>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</si>
  <si>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</si>
  <si>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</si>
  <si>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</si>
  <si>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</si>
  <si>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</si>
  <si>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</si>
  <si>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</si>
  <si>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</si>
  <si>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</si>
  <si>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</si>
  <si>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</si>
  <si>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</si>
  <si>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</si>
  <si>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</si>
  <si>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</si>
  <si>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</si>
  <si>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</si>
  <si>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</si>
  <si>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</si>
  <si>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</si>
  <si>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</si>
  <si>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</si>
  <si>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</si>
  <si>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</si>
  <si>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</si>
  <si>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</si>
  <si>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</si>
  <si>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</si>
  <si>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</si>
  <si>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</si>
  <si>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</si>
  <si>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</si>
  <si>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</si>
  <si>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</si>
  <si>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</si>
  <si>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</si>
  <si>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</si>
  <si>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</si>
  <si>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</si>
  <si>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</si>
  <si>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</si>
  <si>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</si>
  <si>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</si>
  <si>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</si>
  <si>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</si>
  <si>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</si>
  <si>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</si>
  <si>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</si>
  <si>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</si>
  <si>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</si>
  <si>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</si>
  <si>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</si>
  <si>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</si>
  <si>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</si>
  <si>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</si>
  <si>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</si>
  <si>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</si>
  <si>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</si>
  <si>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</si>
  <si>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</si>
  <si>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</si>
  <si>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</si>
  <si>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</si>
  <si>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</si>
  <si>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</si>
  <si>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</si>
  <si>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</si>
  <si>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</si>
  <si>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</si>
  <si>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</si>
  <si>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</si>
  <si>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</si>
  <si>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</si>
  <si>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</si>
  <si>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</si>
  <si>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</si>
  <si>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</si>
  <si>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</si>
  <si>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</si>
  <si>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</si>
  <si>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</si>
  <si>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</si>
  <si>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</si>
  <si>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</si>
  <si>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</si>
  <si>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</si>
  <si>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</si>
  <si>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</si>
  <si>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</si>
  <si>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</si>
  <si>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</si>
  <si>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</si>
  <si>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</si>
  <si>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</si>
  <si>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</si>
  <si>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</si>
  <si>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</si>
  <si>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</si>
  <si>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</si>
  <si>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</si>
  <si>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</si>
  <si>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</si>
  <si>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</si>
  <si>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</si>
  <si>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</si>
  <si>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</si>
  <si>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</si>
  <si>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</si>
  <si>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</si>
  <si>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</si>
  <si>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</si>
  <si>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</si>
  <si>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</si>
  <si>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</si>
  <si>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</si>
  <si>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</si>
  <si>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</si>
  <si>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</si>
  <si>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</si>
  <si>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</si>
  <si>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</si>
  <si>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</si>
  <si>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</si>
  <si>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</si>
  <si>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</si>
  <si>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</si>
  <si>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</si>
  <si>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</si>
  <si>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</si>
  <si>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</si>
  <si>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</si>
  <si>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</si>
  <si>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</si>
  <si>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</si>
  <si>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</si>
  <si>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</si>
  <si>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</si>
  <si>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</si>
  <si>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</si>
  <si>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</si>
  <si>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</si>
  <si>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</si>
  <si>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</si>
  <si>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</si>
  <si>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</si>
  <si>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</si>
  <si>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</si>
  <si>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</si>
  <si>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</si>
  <si>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</si>
  <si>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</si>
  <si>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</si>
  <si>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</si>
  <si>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</si>
  <si>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</si>
  <si>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</si>
  <si>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</si>
  <si>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</si>
  <si>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Gerente</t>
  </si>
  <si>
    <t>Subgerente Administrativo y Financiero</t>
  </si>
  <si>
    <t>Lic. Guillermo González Engelbrecht</t>
  </si>
  <si>
    <t>C.P. Maria Ofelia Torres Arteaga</t>
  </si>
  <si>
    <t>Materiales y útiles de oficina</t>
  </si>
  <si>
    <t>Vestuario y uniformes</t>
  </si>
  <si>
    <t>Servicio telefonía celular</t>
  </si>
  <si>
    <t>Seguro de bienes patrimoniales</t>
  </si>
  <si>
    <t>Congresos y convenciones</t>
  </si>
  <si>
    <t>Muebles de oficina y estantería</t>
  </si>
  <si>
    <t>Computadoras y equipo periférico</t>
  </si>
  <si>
    <t>Sueldos Base</t>
  </si>
  <si>
    <t>Honorarios asimilados</t>
  </si>
  <si>
    <t>Prima Vacacional</t>
  </si>
  <si>
    <t>Gratificación de fin de año</t>
  </si>
  <si>
    <t>Aportaciones IMSS</t>
  </si>
  <si>
    <t>Aportaciones INFONAVIT</t>
  </si>
  <si>
    <t>Ahorro para el retiro</t>
  </si>
  <si>
    <t>Otras prestaciones</t>
  </si>
  <si>
    <t>Impuesto sobre nóminas</t>
  </si>
  <si>
    <t>TURISMO</t>
  </si>
  <si>
    <t>Consejo Turistico de San Miguel de Allende, Gto.</t>
  </si>
  <si>
    <t>3.7.1</t>
  </si>
  <si>
    <t>E0001</t>
  </si>
  <si>
    <t>31120-9301</t>
  </si>
  <si>
    <t>E0002</t>
  </si>
  <si>
    <t>NO APLICA</t>
  </si>
  <si>
    <t>GASTOS ADMINISTRATIVOS (GASTO CORRIENTE)</t>
  </si>
  <si>
    <t>RECURSOS FISCALES</t>
  </si>
  <si>
    <t>CONSEJO TURISTICO DE SAN MIGUEL DE ALLEN</t>
  </si>
  <si>
    <t>Mat y útiles de tecnologías de la Info y Com</t>
  </si>
  <si>
    <t>Prod Alim p pers en instalac de depend y ent</t>
  </si>
  <si>
    <t>Combus Lub y aditivos vehículos Serv Pub</t>
  </si>
  <si>
    <t>Conservación y mantenimiento de inmuebles</t>
  </si>
  <si>
    <t>Mantto y conserv Veh terrestres aéreos mariti</t>
  </si>
  <si>
    <t>Otros impuestos y derechos</t>
  </si>
  <si>
    <t>Impuestos y derechos de importación</t>
  </si>
  <si>
    <t>Materiales y útiles de impresión y reproducción</t>
  </si>
  <si>
    <t>Servicios financieros y bancarios</t>
  </si>
  <si>
    <t>Servicios integrales de traslado y viáticos</t>
  </si>
  <si>
    <t>PROMOCION TURISITICA DEL DESTINO 2017, CON RECURSO</t>
  </si>
  <si>
    <t>Difusión e Info mensajes activ gubernamentales</t>
  </si>
  <si>
    <t>Impresión y elaborac public ofic y de informaci</t>
  </si>
  <si>
    <t>Serv de creatividad preproducción y producción d</t>
  </si>
  <si>
    <t>Servicio de creación y difusión contenido exclusiv</t>
  </si>
  <si>
    <t>CONSEJO TURÍSTICO DE SAN MIGUEL DE ALLENDE, GTO. 
ESTADO ANALÍTICO DEL EJERCICIO DEL PRESUPUESTO DE EGRESOS POR OBJETO DEL GASTO (CAPÍTULO Y CONCEPTO)
AL 31 DE DICIEMBRE DEL 2017</t>
  </si>
  <si>
    <t>GASTO CORRIENTE</t>
  </si>
  <si>
    <t>GASTO DE CAPITAL</t>
  </si>
  <si>
    <t>RECURSOS ESTATALES</t>
  </si>
  <si>
    <t>OTROS RECURSOS</t>
  </si>
  <si>
    <t>CONSEJO TURÍSTICO DE SAN MIGUEL DE ALLENDE, GTO. 
ESTADO ANALÍTICO DEL EJERCICIO DEL PRESUPUESTO DE EGRESOS CLASIFICACIÓN ECONÓMICA (POR TIPO DE GASTO)
AL 31 DE DICIEMBRE DEL 2017</t>
  </si>
  <si>
    <t>CONSEJO TURÍSTICO DE SAN MIGUEL DE ALLENDE, GTO. 
ESTADO ANALÍTICO DEL EJERCICIO DEL PRESUPUESTO DE EGRESOS
 CLASIFICACIÓN ADMINISTRATIVA
AL 31 DE DICIEMBRE DEL 2017</t>
  </si>
  <si>
    <t>CONSEJO TURÍSTICO DE SAN MIGUEL DE ALLENDE, GTO. 
ESTADO ANALÍTICO DEL EJERCICIO DEL PRESUPUESTO DE EGRESOS
CLASIFICACIÓN ADMINISTRATIVA
AL 31 DE DICIEMBRE DEL 2017</t>
  </si>
  <si>
    <t>CONSEJO TURÍSTICO DE SAN MIGUEL DE ALLENDE, GTO. 
ESTADO ANALÍTICO DEL EJERCICIO DEL PRESUPUESTO DE EGRESOS CLASIFICACIÓN ADMINISTRATIVA
AL 31 DE DICIEMBRE DEL 2017</t>
  </si>
  <si>
    <t>CONSEJO TURÍSTICO DE SAN MIGUEL DE ALLENDE, GTO. 
ESTADO ANALÍTICO DEL EJERCICIO DEL PRESUPUESTO DE EGRESOS CLASIFICACIÓN FUNCIONAL (FINALIDAD Y FUNCIÓN)
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</si>
</sst>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</numFmts>
  <fonts count="2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1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1" fillId="0" borderId="0" xfId="0" applyFont="1" applyAlignment="1">
      <alignment horizontal="justify" wrapText="1"/>
    </xf>
    <xf numFmtId="0" fontId="13" fillId="0" borderId="0" xfId="0" applyFont="1" applyAlignment="1" applyProtection="1">
      <alignment horizontal="center" vertical="center"/>
      <protection locked="0"/>
    </xf>
    <xf numFmtId="165" fontId="9" fillId="0" borderId="3" xfId="0" applyNumberFormat="1" applyFont="1" applyFill="1" applyBorder="1" applyAlignment="1" applyProtection="1">
      <alignment horizontal="right"/>
      <protection locked="0"/>
    </xf>
    <xf numFmtId="4" fontId="14" fillId="0" borderId="0" xfId="0" applyNumberFormat="1" applyFont="1" applyBorder="1" applyProtection="1">
      <protection locked="0"/>
    </xf>
    <xf numFmtId="166" fontId="0" fillId="0" borderId="0" xfId="0" applyNumberFormat="1" applyFont="1" applyBorder="1" applyProtection="1">
      <protection locked="0"/>
    </xf>
    <xf numFmtId="166" fontId="0" fillId="0" borderId="5" xfId="0" applyNumberFormat="1" applyFont="1" applyBorder="1" applyProtection="1">
      <protection locked="0"/>
    </xf>
    <xf numFmtId="166" fontId="0" fillId="0" borderId="7" xfId="0" applyNumberFormat="1" applyFont="1" applyBorder="1" applyProtection="1">
      <protection locked="0"/>
    </xf>
    <xf numFmtId="166" fontId="0" fillId="0" borderId="8" xfId="0" applyNumberFormat="1" applyFont="1" applyBorder="1" applyProtection="1">
      <protection locked="0"/>
    </xf>
    <xf numFmtId="166" fontId="0" fillId="0" borderId="5" xfId="0" applyNumberFormat="1" applyFont="1" applyBorder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0" fontId="15" fillId="4" borderId="9" xfId="9" applyFont="1" applyFill="1" applyBorder="1" applyAlignment="1">
      <alignment horizontal="center" vertical="center"/>
    </xf>
    <xf numFmtId="0" fontId="15" fillId="4" borderId="9" xfId="9" applyFont="1" applyFill="1" applyBorder="1" applyAlignment="1">
      <alignment horizontal="center" vertical="center" wrapText="1"/>
    </xf>
    <xf numFmtId="4" fontId="15" fillId="4" borderId="9" xfId="9" applyNumberFormat="1" applyFont="1" applyFill="1" applyBorder="1" applyAlignment="1">
      <alignment horizontal="center" vertical="center" wrapText="1"/>
    </xf>
    <xf numFmtId="0" fontId="15" fillId="0" borderId="1" xfId="8" applyFont="1" applyBorder="1" applyAlignment="1" applyProtection="1">
      <alignment horizontal="center" vertical="top"/>
      <protection hidden="1"/>
    </xf>
    <xf numFmtId="0" fontId="15" fillId="0" borderId="0" xfId="8" applyFont="1" applyBorder="1" applyAlignment="1" applyProtection="1">
      <alignment horizontal="center" vertical="top"/>
    </xf>
    <xf numFmtId="0" fontId="17" fillId="0" borderId="0" xfId="9" applyFont="1" applyFill="1" applyBorder="1" applyAlignment="1" applyProtection="1"/>
    <xf numFmtId="0" fontId="17" fillId="0" borderId="0" xfId="9" applyFont="1" applyFill="1" applyBorder="1" applyAlignment="1" applyProtection="1">
      <alignment horizontal="left"/>
    </xf>
    <xf numFmtId="0" fontId="18" fillId="0" borderId="0" xfId="9" applyFont="1" applyFill="1" applyBorder="1" applyAlignment="1" applyProtection="1"/>
    <xf numFmtId="43" fontId="19" fillId="0" borderId="0" xfId="16" applyFont="1" applyFill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workbookViewId="0">
      <selection activeCell="G15" sqref="G15"/>
    </sheetView>
  </sheetViews>
  <sheetFormatPr baseColWidth="10" defaultRowHeight="11.25" x14ac:dyDescent="0.2"/>
  <cols>
    <col min="1" max="1" width="4.83203125" style="86" customWidth="1"/>
    <col min="2" max="2" width="6.1640625" style="86" bestFit="1" customWidth="1"/>
    <col min="3" max="3" width="8.1640625" style="86" bestFit="1" customWidth="1"/>
    <col min="4" max="4" width="10.83203125" style="86" bestFit="1" customWidth="1"/>
    <col min="5" max="5" width="9.1640625" style="86" customWidth="1"/>
    <col min="6" max="6" width="8.1640625" style="86" bestFit="1" customWidth="1"/>
    <col min="7" max="7" width="45.1640625" style="76" bestFit="1" customWidth="1"/>
    <col min="8" max="8" width="18.33203125" style="76" customWidth="1"/>
    <col min="9" max="9" width="16.6640625" style="76" customWidth="1"/>
    <col min="10" max="15" width="18.33203125" style="76" customWidth="1"/>
    <col min="16" max="16384" width="12" style="76"/>
  </cols>
  <sheetData>
    <row r="1" spans="1:15" ht="35.1" customHeight="1" x14ac:dyDescent="0.2">
      <c r="A1" s="87" t="s">
        <v>222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9"/>
    </row>
    <row r="2" spans="1:15" ht="24.95" customHeight="1" x14ac:dyDescent="0.2">
      <c r="A2" s="77" t="s">
        <v>0</v>
      </c>
      <c r="B2" s="78" t="s">
        <v>1</v>
      </c>
      <c r="C2" s="77" t="s">
        <v>13</v>
      </c>
      <c r="D2" s="78" t="s">
        <v>2</v>
      </c>
      <c r="E2" s="77" t="s">
        <v>16</v>
      </c>
      <c r="F2" s="77" t="s">
        <v>3</v>
      </c>
      <c r="G2" s="77" t="s">
        <v>4</v>
      </c>
      <c r="H2" s="79" t="s">
        <v>5</v>
      </c>
      <c r="I2" s="79" t="s">
        <v>143</v>
      </c>
      <c r="J2" s="79" t="s">
        <v>6</v>
      </c>
      <c r="K2" s="79" t="s">
        <v>7</v>
      </c>
      <c r="L2" s="79" t="s">
        <v>8</v>
      </c>
      <c r="M2" s="79" t="s">
        <v>9</v>
      </c>
      <c r="N2" s="79" t="s">
        <v>10</v>
      </c>
      <c r="O2" s="79" t="s">
        <v>11</v>
      </c>
    </row>
    <row r="3" spans="1:15" x14ac:dyDescent="0.2">
      <c r="A3" s="80">
        <v>900001</v>
      </c>
      <c r="B3" s="81"/>
      <c r="C3" s="82"/>
      <c r="D3" s="82"/>
      <c r="E3" s="82"/>
      <c r="F3" s="83"/>
      <c r="G3" s="84" t="s">
        <v>12</v>
      </c>
      <c r="H3" s="85">
        <f>H4</f>
        <v>5974814.4699999997</v>
      </c>
      <c r="I3" s="85">
        <f t="shared" ref="I3:O3" si="0">I4</f>
        <v>7085857.4199999999</v>
      </c>
      <c r="J3" s="85">
        <f t="shared" si="0"/>
        <v>13060671.890000001</v>
      </c>
      <c r="K3" s="85">
        <f t="shared" si="0"/>
        <v>0</v>
      </c>
      <c r="L3" s="85">
        <f t="shared" si="0"/>
        <v>12866026.17</v>
      </c>
      <c r="M3" s="85">
        <f t="shared" si="0"/>
        <v>12866026.17</v>
      </c>
      <c r="N3" s="85">
        <f t="shared" si="0"/>
        <v>12614121.08</v>
      </c>
      <c r="O3" s="85">
        <f t="shared" si="0"/>
        <v>194645.72</v>
      </c>
    </row>
    <row r="4" spans="1:15" x14ac:dyDescent="0.2">
      <c r="A4" s="90"/>
      <c r="B4" s="90"/>
      <c r="C4" s="90"/>
      <c r="D4" s="90"/>
      <c r="E4" s="90"/>
      <c r="F4" s="90"/>
      <c r="G4" s="91"/>
      <c r="H4" s="91">
        <v>5974814.4699999997</v>
      </c>
      <c r="I4" s="91">
        <v>7085857.4199999999</v>
      </c>
      <c r="J4" s="91">
        <v>13060671.890000001</v>
      </c>
      <c r="K4" s="91">
        <v>0</v>
      </c>
      <c r="L4" s="91">
        <v>12866026.17</v>
      </c>
      <c r="M4" s="91">
        <v>12866026.17</v>
      </c>
      <c r="N4" s="91">
        <v>12614121.08</v>
      </c>
      <c r="O4" s="91">
        <v>194645.72</v>
      </c>
    </row>
    <row r="5" spans="1:15" x14ac:dyDescent="0.2">
      <c r="A5" s="92" t="s">
        <v>199</v>
      </c>
      <c r="B5" s="92"/>
      <c r="C5" s="92"/>
      <c r="D5" s="92"/>
      <c r="E5" s="92"/>
      <c r="F5" s="92"/>
      <c r="G5" s="93" t="s">
        <v>197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91">
        <v>0</v>
      </c>
      <c r="O5" s="91">
        <v>0</v>
      </c>
    </row>
    <row r="6" spans="1:15" x14ac:dyDescent="0.2">
      <c r="A6" s="92" t="s">
        <v>199</v>
      </c>
      <c r="B6" s="92" t="s">
        <v>200</v>
      </c>
      <c r="C6" s="92"/>
      <c r="D6" s="92"/>
      <c r="E6" s="92"/>
      <c r="F6" s="92"/>
      <c r="G6" s="93" t="s">
        <v>204</v>
      </c>
      <c r="H6" s="91">
        <v>2974814.47</v>
      </c>
      <c r="I6" s="91">
        <v>137155.45000000001</v>
      </c>
      <c r="J6" s="91">
        <v>3111969.92</v>
      </c>
      <c r="K6" s="91">
        <v>0</v>
      </c>
      <c r="L6" s="91">
        <v>2917324.2</v>
      </c>
      <c r="M6" s="91">
        <v>2917324.2</v>
      </c>
      <c r="N6" s="91">
        <v>2856949.22</v>
      </c>
      <c r="O6" s="91">
        <v>194645.72</v>
      </c>
    </row>
    <row r="7" spans="1:15" x14ac:dyDescent="0.2">
      <c r="A7" s="92" t="s">
        <v>199</v>
      </c>
      <c r="B7" s="92" t="s">
        <v>200</v>
      </c>
      <c r="C7" s="92">
        <v>1</v>
      </c>
      <c r="D7" s="92"/>
      <c r="E7" s="92"/>
      <c r="F7" s="92"/>
      <c r="G7" s="93" t="s">
        <v>205</v>
      </c>
      <c r="H7" s="91">
        <v>2974814.47</v>
      </c>
      <c r="I7" s="91">
        <v>137155.45000000001</v>
      </c>
      <c r="J7" s="91">
        <v>3111969.92</v>
      </c>
      <c r="K7" s="91">
        <v>0</v>
      </c>
      <c r="L7" s="91">
        <v>2917324.2</v>
      </c>
      <c r="M7" s="91">
        <v>2917324.2</v>
      </c>
      <c r="N7" s="91">
        <v>2856949.22</v>
      </c>
      <c r="O7" s="91">
        <v>194645.72</v>
      </c>
    </row>
    <row r="8" spans="1:15" x14ac:dyDescent="0.2">
      <c r="A8" s="92" t="s">
        <v>199</v>
      </c>
      <c r="B8" s="92" t="s">
        <v>200</v>
      </c>
      <c r="C8" s="92">
        <v>1</v>
      </c>
      <c r="D8" s="92" t="s">
        <v>201</v>
      </c>
      <c r="E8" s="92"/>
      <c r="F8" s="92"/>
      <c r="G8" s="93" t="s">
        <v>206</v>
      </c>
      <c r="H8" s="91">
        <v>2974814.47</v>
      </c>
      <c r="I8" s="91">
        <v>137155.45000000001</v>
      </c>
      <c r="J8" s="91">
        <v>3111969.92</v>
      </c>
      <c r="K8" s="91">
        <v>0</v>
      </c>
      <c r="L8" s="91">
        <v>2917324.2</v>
      </c>
      <c r="M8" s="91">
        <v>2917324.2</v>
      </c>
      <c r="N8" s="91">
        <v>2856949.22</v>
      </c>
      <c r="O8" s="91">
        <v>194645.72</v>
      </c>
    </row>
    <row r="9" spans="1:15" x14ac:dyDescent="0.2">
      <c r="A9" s="92" t="s">
        <v>199</v>
      </c>
      <c r="B9" s="92" t="s">
        <v>200</v>
      </c>
      <c r="C9" s="92">
        <v>1</v>
      </c>
      <c r="D9" s="92" t="s">
        <v>201</v>
      </c>
      <c r="E9" s="92">
        <v>1</v>
      </c>
      <c r="F9" s="92"/>
      <c r="G9" s="93" t="s">
        <v>223</v>
      </c>
      <c r="H9" s="91">
        <v>0</v>
      </c>
      <c r="I9" s="91">
        <v>114081.42</v>
      </c>
      <c r="J9" s="91">
        <v>114081.42</v>
      </c>
      <c r="K9" s="91">
        <v>0</v>
      </c>
      <c r="L9" s="91">
        <v>114081.42</v>
      </c>
      <c r="M9" s="91">
        <v>114081.42</v>
      </c>
      <c r="N9" s="91">
        <v>114081.42</v>
      </c>
      <c r="O9" s="91">
        <v>0</v>
      </c>
    </row>
    <row r="10" spans="1:15" x14ac:dyDescent="0.2">
      <c r="A10" s="92" t="s">
        <v>199</v>
      </c>
      <c r="B10" s="92" t="s">
        <v>200</v>
      </c>
      <c r="C10" s="92">
        <v>1</v>
      </c>
      <c r="D10" s="92" t="s">
        <v>201</v>
      </c>
      <c r="E10" s="92">
        <v>1</v>
      </c>
      <c r="F10" s="92">
        <v>2111</v>
      </c>
      <c r="G10" s="93" t="s">
        <v>181</v>
      </c>
      <c r="H10" s="91">
        <v>0</v>
      </c>
      <c r="I10" s="91">
        <v>22278.63</v>
      </c>
      <c r="J10" s="91">
        <v>22278.63</v>
      </c>
      <c r="K10" s="91">
        <v>0</v>
      </c>
      <c r="L10" s="91">
        <v>22278.63</v>
      </c>
      <c r="M10" s="91">
        <v>22278.63</v>
      </c>
      <c r="N10" s="91">
        <v>22278.63</v>
      </c>
      <c r="O10" s="91">
        <v>0</v>
      </c>
    </row>
    <row r="11" spans="1:15" x14ac:dyDescent="0.2">
      <c r="A11" s="92" t="s">
        <v>199</v>
      </c>
      <c r="B11" s="92" t="s">
        <v>200</v>
      </c>
      <c r="C11" s="92">
        <v>1</v>
      </c>
      <c r="D11" s="92" t="s">
        <v>201</v>
      </c>
      <c r="E11" s="92">
        <v>1</v>
      </c>
      <c r="F11" s="92">
        <v>2141</v>
      </c>
      <c r="G11" s="93" t="s">
        <v>207</v>
      </c>
      <c r="H11" s="91">
        <v>0</v>
      </c>
      <c r="I11" s="91">
        <v>11371.48</v>
      </c>
      <c r="J11" s="91">
        <v>11371.48</v>
      </c>
      <c r="K11" s="91">
        <v>0</v>
      </c>
      <c r="L11" s="91">
        <v>11371.48</v>
      </c>
      <c r="M11" s="91">
        <v>11371.48</v>
      </c>
      <c r="N11" s="91">
        <v>11371.48</v>
      </c>
      <c r="O11" s="91">
        <v>0</v>
      </c>
    </row>
    <row r="12" spans="1:15" x14ac:dyDescent="0.2">
      <c r="A12" s="92" t="s">
        <v>199</v>
      </c>
      <c r="B12" s="92" t="s">
        <v>200</v>
      </c>
      <c r="C12" s="92">
        <v>1</v>
      </c>
      <c r="D12" s="92" t="s">
        <v>201</v>
      </c>
      <c r="E12" s="92">
        <v>1</v>
      </c>
      <c r="F12" s="92">
        <v>2212</v>
      </c>
      <c r="G12" s="93" t="s">
        <v>208</v>
      </c>
      <c r="H12" s="91">
        <v>0</v>
      </c>
      <c r="I12" s="91">
        <v>5000</v>
      </c>
      <c r="J12" s="91">
        <v>5000</v>
      </c>
      <c r="K12" s="91">
        <v>0</v>
      </c>
      <c r="L12" s="91">
        <v>5000</v>
      </c>
      <c r="M12" s="91">
        <v>5000</v>
      </c>
      <c r="N12" s="91">
        <v>5000</v>
      </c>
      <c r="O12" s="91">
        <v>0</v>
      </c>
    </row>
    <row r="13" spans="1:15" x14ac:dyDescent="0.2">
      <c r="A13" s="92" t="s">
        <v>199</v>
      </c>
      <c r="B13" s="92" t="s">
        <v>200</v>
      </c>
      <c r="C13" s="92">
        <v>1</v>
      </c>
      <c r="D13" s="92" t="s">
        <v>201</v>
      </c>
      <c r="E13" s="92">
        <v>1</v>
      </c>
      <c r="F13" s="92">
        <v>2612</v>
      </c>
      <c r="G13" s="93" t="s">
        <v>209</v>
      </c>
      <c r="H13" s="91">
        <v>0</v>
      </c>
      <c r="I13" s="91">
        <v>2651.34</v>
      </c>
      <c r="J13" s="91">
        <v>2651.34</v>
      </c>
      <c r="K13" s="91">
        <v>0</v>
      </c>
      <c r="L13" s="91">
        <v>2651.34</v>
      </c>
      <c r="M13" s="91">
        <v>2651.34</v>
      </c>
      <c r="N13" s="91">
        <v>2651.34</v>
      </c>
      <c r="O13" s="91">
        <v>0</v>
      </c>
    </row>
    <row r="14" spans="1:15" x14ac:dyDescent="0.2">
      <c r="A14" s="92" t="s">
        <v>199</v>
      </c>
      <c r="B14" s="92" t="s">
        <v>200</v>
      </c>
      <c r="C14" s="92">
        <v>1</v>
      </c>
      <c r="D14" s="92" t="s">
        <v>201</v>
      </c>
      <c r="E14" s="92">
        <v>1</v>
      </c>
      <c r="F14" s="92">
        <v>2711</v>
      </c>
      <c r="G14" s="93" t="s">
        <v>182</v>
      </c>
      <c r="H14" s="91">
        <v>0</v>
      </c>
      <c r="I14" s="91">
        <v>9133.27</v>
      </c>
      <c r="J14" s="91">
        <v>9133.27</v>
      </c>
      <c r="K14" s="91">
        <v>0</v>
      </c>
      <c r="L14" s="91">
        <v>9133.27</v>
      </c>
      <c r="M14" s="91">
        <v>9133.27</v>
      </c>
      <c r="N14" s="91">
        <v>9133.27</v>
      </c>
      <c r="O14" s="91">
        <v>0</v>
      </c>
    </row>
    <row r="15" spans="1:15" x14ac:dyDescent="0.2">
      <c r="A15" s="92" t="s">
        <v>199</v>
      </c>
      <c r="B15" s="92" t="s">
        <v>200</v>
      </c>
      <c r="C15" s="92">
        <v>1</v>
      </c>
      <c r="D15" s="92" t="s">
        <v>201</v>
      </c>
      <c r="E15" s="92">
        <v>1</v>
      </c>
      <c r="F15" s="92">
        <v>3151</v>
      </c>
      <c r="G15" s="93" t="s">
        <v>183</v>
      </c>
      <c r="H15" s="91">
        <v>0</v>
      </c>
      <c r="I15" s="91">
        <v>4944</v>
      </c>
      <c r="J15" s="91">
        <v>4944</v>
      </c>
      <c r="K15" s="91">
        <v>0</v>
      </c>
      <c r="L15" s="91">
        <v>4944</v>
      </c>
      <c r="M15" s="91">
        <v>4944</v>
      </c>
      <c r="N15" s="91">
        <v>4944</v>
      </c>
      <c r="O15" s="91">
        <v>0</v>
      </c>
    </row>
    <row r="16" spans="1:15" x14ac:dyDescent="0.2">
      <c r="A16" s="92" t="s">
        <v>199</v>
      </c>
      <c r="B16" s="92" t="s">
        <v>200</v>
      </c>
      <c r="C16" s="92">
        <v>1</v>
      </c>
      <c r="D16" s="92" t="s">
        <v>201</v>
      </c>
      <c r="E16" s="92">
        <v>1</v>
      </c>
      <c r="F16" s="92">
        <v>3451</v>
      </c>
      <c r="G16" s="93" t="s">
        <v>184</v>
      </c>
      <c r="H16" s="91">
        <v>0</v>
      </c>
      <c r="I16" s="91">
        <v>7538.31</v>
      </c>
      <c r="J16" s="91">
        <v>7538.31</v>
      </c>
      <c r="K16" s="91">
        <v>0</v>
      </c>
      <c r="L16" s="91">
        <v>7538.31</v>
      </c>
      <c r="M16" s="91">
        <v>7538.31</v>
      </c>
      <c r="N16" s="91">
        <v>7538.31</v>
      </c>
      <c r="O16" s="91">
        <v>0</v>
      </c>
    </row>
    <row r="17" spans="1:15" x14ac:dyDescent="0.2">
      <c r="A17" s="92" t="s">
        <v>199</v>
      </c>
      <c r="B17" s="92" t="s">
        <v>200</v>
      </c>
      <c r="C17" s="92">
        <v>1</v>
      </c>
      <c r="D17" s="92" t="s">
        <v>201</v>
      </c>
      <c r="E17" s="92">
        <v>1</v>
      </c>
      <c r="F17" s="92">
        <v>3511</v>
      </c>
      <c r="G17" s="93" t="s">
        <v>210</v>
      </c>
      <c r="H17" s="91">
        <v>0</v>
      </c>
      <c r="I17" s="91">
        <v>3904.96</v>
      </c>
      <c r="J17" s="91">
        <v>3904.96</v>
      </c>
      <c r="K17" s="91">
        <v>0</v>
      </c>
      <c r="L17" s="91">
        <v>3904.96</v>
      </c>
      <c r="M17" s="91">
        <v>3904.96</v>
      </c>
      <c r="N17" s="91">
        <v>3904.96</v>
      </c>
      <c r="O17" s="91">
        <v>0</v>
      </c>
    </row>
    <row r="18" spans="1:15" x14ac:dyDescent="0.2">
      <c r="A18" s="92" t="s">
        <v>199</v>
      </c>
      <c r="B18" s="92" t="s">
        <v>200</v>
      </c>
      <c r="C18" s="92">
        <v>1</v>
      </c>
      <c r="D18" s="92" t="s">
        <v>201</v>
      </c>
      <c r="E18" s="92">
        <v>1</v>
      </c>
      <c r="F18" s="92">
        <v>3551</v>
      </c>
      <c r="G18" s="93" t="s">
        <v>211</v>
      </c>
      <c r="H18" s="91">
        <v>0</v>
      </c>
      <c r="I18" s="91">
        <v>13562.01</v>
      </c>
      <c r="J18" s="91">
        <v>13562.01</v>
      </c>
      <c r="K18" s="91">
        <v>0</v>
      </c>
      <c r="L18" s="91">
        <v>13562.01</v>
      </c>
      <c r="M18" s="91">
        <v>13562.01</v>
      </c>
      <c r="N18" s="91">
        <v>13562.01</v>
      </c>
      <c r="O18" s="91">
        <v>0</v>
      </c>
    </row>
    <row r="19" spans="1:15" x14ac:dyDescent="0.2">
      <c r="A19" s="92" t="s">
        <v>199</v>
      </c>
      <c r="B19" s="92" t="s">
        <v>200</v>
      </c>
      <c r="C19" s="92">
        <v>1</v>
      </c>
      <c r="D19" s="92" t="s">
        <v>201</v>
      </c>
      <c r="E19" s="92">
        <v>1</v>
      </c>
      <c r="F19" s="92">
        <v>3831</v>
      </c>
      <c r="G19" s="93" t="s">
        <v>185</v>
      </c>
      <c r="H19" s="91">
        <v>0</v>
      </c>
      <c r="I19" s="91">
        <v>27797.74</v>
      </c>
      <c r="J19" s="91">
        <v>27797.74</v>
      </c>
      <c r="K19" s="91">
        <v>0</v>
      </c>
      <c r="L19" s="91">
        <v>27797.74</v>
      </c>
      <c r="M19" s="91">
        <v>27797.74</v>
      </c>
      <c r="N19" s="91">
        <v>27797.74</v>
      </c>
      <c r="O19" s="91">
        <v>0</v>
      </c>
    </row>
    <row r="20" spans="1:15" x14ac:dyDescent="0.2">
      <c r="A20" s="92" t="s">
        <v>199</v>
      </c>
      <c r="B20" s="92" t="s">
        <v>200</v>
      </c>
      <c r="C20" s="92">
        <v>1</v>
      </c>
      <c r="D20" s="92" t="s">
        <v>201</v>
      </c>
      <c r="E20" s="92">
        <v>1</v>
      </c>
      <c r="F20" s="92">
        <v>3921</v>
      </c>
      <c r="G20" s="93" t="s">
        <v>212</v>
      </c>
      <c r="H20" s="91">
        <v>0</v>
      </c>
      <c r="I20" s="91">
        <v>5899.68</v>
      </c>
      <c r="J20" s="91">
        <v>5899.68</v>
      </c>
      <c r="K20" s="91">
        <v>0</v>
      </c>
      <c r="L20" s="91">
        <v>5899.68</v>
      </c>
      <c r="M20" s="91">
        <v>5899.68</v>
      </c>
      <c r="N20" s="91">
        <v>5899.68</v>
      </c>
      <c r="O20" s="91">
        <v>0</v>
      </c>
    </row>
    <row r="21" spans="1:15" x14ac:dyDescent="0.2">
      <c r="A21" s="92" t="s">
        <v>199</v>
      </c>
      <c r="B21" s="92" t="s">
        <v>200</v>
      </c>
      <c r="C21" s="92">
        <v>1</v>
      </c>
      <c r="D21" s="92" t="s">
        <v>201</v>
      </c>
      <c r="E21" s="92">
        <v>1</v>
      </c>
      <c r="F21" s="92">
        <v>3931</v>
      </c>
      <c r="G21" s="93" t="s">
        <v>213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</row>
    <row r="22" spans="1:15" x14ac:dyDescent="0.2">
      <c r="A22" s="92" t="s">
        <v>199</v>
      </c>
      <c r="B22" s="92" t="s">
        <v>200</v>
      </c>
      <c r="C22" s="92">
        <v>1</v>
      </c>
      <c r="D22" s="92" t="s">
        <v>201</v>
      </c>
      <c r="E22" s="92">
        <v>2</v>
      </c>
      <c r="F22" s="92"/>
      <c r="G22" s="93" t="s">
        <v>224</v>
      </c>
      <c r="H22" s="91">
        <v>0</v>
      </c>
      <c r="I22" s="91">
        <v>15048.03</v>
      </c>
      <c r="J22" s="91">
        <v>15048.03</v>
      </c>
      <c r="K22" s="91">
        <v>0</v>
      </c>
      <c r="L22" s="91">
        <v>15048.03</v>
      </c>
      <c r="M22" s="91">
        <v>15048.03</v>
      </c>
      <c r="N22" s="91">
        <v>15048.03</v>
      </c>
      <c r="O22" s="91">
        <v>0</v>
      </c>
    </row>
    <row r="23" spans="1:15" x14ac:dyDescent="0.2">
      <c r="A23" s="92" t="s">
        <v>199</v>
      </c>
      <c r="B23" s="92" t="s">
        <v>200</v>
      </c>
      <c r="C23" s="92">
        <v>1</v>
      </c>
      <c r="D23" s="92" t="s">
        <v>201</v>
      </c>
      <c r="E23" s="92">
        <v>2</v>
      </c>
      <c r="F23" s="92">
        <v>5111</v>
      </c>
      <c r="G23" s="93" t="s">
        <v>186</v>
      </c>
      <c r="H23" s="91">
        <v>0</v>
      </c>
      <c r="I23" s="91">
        <v>1049</v>
      </c>
      <c r="J23" s="91">
        <v>1049</v>
      </c>
      <c r="K23" s="91">
        <v>0</v>
      </c>
      <c r="L23" s="91">
        <v>1049</v>
      </c>
      <c r="M23" s="91">
        <v>1049</v>
      </c>
      <c r="N23" s="91">
        <v>1049</v>
      </c>
      <c r="O23" s="91">
        <v>0</v>
      </c>
    </row>
    <row r="24" spans="1:15" x14ac:dyDescent="0.2">
      <c r="A24" s="92" t="s">
        <v>199</v>
      </c>
      <c r="B24" s="92" t="s">
        <v>200</v>
      </c>
      <c r="C24" s="92">
        <v>1</v>
      </c>
      <c r="D24" s="92" t="s">
        <v>201</v>
      </c>
      <c r="E24" s="92">
        <v>2</v>
      </c>
      <c r="F24" s="92">
        <v>5151</v>
      </c>
      <c r="G24" s="93" t="s">
        <v>187</v>
      </c>
      <c r="H24" s="91">
        <v>0</v>
      </c>
      <c r="I24" s="91">
        <v>13999.03</v>
      </c>
      <c r="J24" s="91">
        <v>13999.03</v>
      </c>
      <c r="K24" s="91">
        <v>0</v>
      </c>
      <c r="L24" s="91">
        <v>13999.03</v>
      </c>
      <c r="M24" s="91">
        <v>13999.03</v>
      </c>
      <c r="N24" s="91">
        <v>13999.03</v>
      </c>
      <c r="O24" s="91">
        <v>0</v>
      </c>
    </row>
    <row r="25" spans="1:15" x14ac:dyDescent="0.2">
      <c r="A25" s="92" t="s">
        <v>199</v>
      </c>
      <c r="B25" s="92" t="s">
        <v>200</v>
      </c>
      <c r="C25" s="92">
        <v>1</v>
      </c>
      <c r="D25" s="92" t="s">
        <v>201</v>
      </c>
      <c r="E25" s="92">
        <v>1</v>
      </c>
      <c r="F25" s="92"/>
      <c r="G25" s="93" t="s">
        <v>223</v>
      </c>
      <c r="H25" s="91">
        <v>2974814.47</v>
      </c>
      <c r="I25" s="91">
        <v>8026</v>
      </c>
      <c r="J25" s="91">
        <v>2982840.47</v>
      </c>
      <c r="K25" s="91">
        <v>0</v>
      </c>
      <c r="L25" s="91">
        <v>2788194.75</v>
      </c>
      <c r="M25" s="91">
        <v>2788194.75</v>
      </c>
      <c r="N25" s="91">
        <v>2727819.77</v>
      </c>
      <c r="O25" s="91">
        <v>194645.72</v>
      </c>
    </row>
    <row r="26" spans="1:15" x14ac:dyDescent="0.2">
      <c r="A26" s="92" t="s">
        <v>199</v>
      </c>
      <c r="B26" s="92" t="s">
        <v>200</v>
      </c>
      <c r="C26" s="92">
        <v>1</v>
      </c>
      <c r="D26" s="92" t="s">
        <v>201</v>
      </c>
      <c r="E26" s="92">
        <v>1</v>
      </c>
      <c r="F26" s="92">
        <v>1131</v>
      </c>
      <c r="G26" s="93" t="s">
        <v>188</v>
      </c>
      <c r="H26" s="91">
        <v>1969232.63</v>
      </c>
      <c r="I26" s="91">
        <v>-12991.51</v>
      </c>
      <c r="J26" s="91">
        <v>1956241.12</v>
      </c>
      <c r="K26" s="91">
        <v>0</v>
      </c>
      <c r="L26" s="91">
        <v>1843346.02</v>
      </c>
      <c r="M26" s="91">
        <v>1843346.02</v>
      </c>
      <c r="N26" s="91">
        <v>1843346.02</v>
      </c>
      <c r="O26" s="91">
        <v>112895.1</v>
      </c>
    </row>
    <row r="27" spans="1:15" x14ac:dyDescent="0.2">
      <c r="A27" s="92" t="s">
        <v>199</v>
      </c>
      <c r="B27" s="92" t="s">
        <v>200</v>
      </c>
      <c r="C27" s="92">
        <v>1</v>
      </c>
      <c r="D27" s="92" t="s">
        <v>201</v>
      </c>
      <c r="E27" s="92">
        <v>1</v>
      </c>
      <c r="F27" s="92">
        <v>1212</v>
      </c>
      <c r="G27" s="93" t="s">
        <v>189</v>
      </c>
      <c r="H27" s="91">
        <v>91193.95</v>
      </c>
      <c r="I27" s="91">
        <v>15026</v>
      </c>
      <c r="J27" s="91">
        <v>106219.95</v>
      </c>
      <c r="K27" s="91">
        <v>0</v>
      </c>
      <c r="L27" s="91">
        <v>106219.95</v>
      </c>
      <c r="M27" s="91">
        <v>106219.95</v>
      </c>
      <c r="N27" s="91">
        <v>106219.95</v>
      </c>
      <c r="O27" s="91">
        <v>0</v>
      </c>
    </row>
    <row r="28" spans="1:15" x14ac:dyDescent="0.2">
      <c r="A28" s="92" t="s">
        <v>199</v>
      </c>
      <c r="B28" s="92" t="s">
        <v>200</v>
      </c>
      <c r="C28" s="92">
        <v>1</v>
      </c>
      <c r="D28" s="92" t="s">
        <v>201</v>
      </c>
      <c r="E28" s="92">
        <v>1</v>
      </c>
      <c r="F28" s="92">
        <v>1321</v>
      </c>
      <c r="G28" s="93" t="s">
        <v>190</v>
      </c>
      <c r="H28" s="91">
        <v>32370.95</v>
      </c>
      <c r="I28" s="91">
        <v>0</v>
      </c>
      <c r="J28" s="91">
        <v>32370.95</v>
      </c>
      <c r="K28" s="91">
        <v>0</v>
      </c>
      <c r="L28" s="91">
        <v>30078.83</v>
      </c>
      <c r="M28" s="91">
        <v>30078.83</v>
      </c>
      <c r="N28" s="91">
        <v>30078.83</v>
      </c>
      <c r="O28" s="91">
        <v>2292.12</v>
      </c>
    </row>
    <row r="29" spans="1:15" x14ac:dyDescent="0.2">
      <c r="A29" s="92" t="s">
        <v>199</v>
      </c>
      <c r="B29" s="92" t="s">
        <v>200</v>
      </c>
      <c r="C29" s="92">
        <v>1</v>
      </c>
      <c r="D29" s="92" t="s">
        <v>201</v>
      </c>
      <c r="E29" s="92">
        <v>1</v>
      </c>
      <c r="F29" s="92">
        <v>1323</v>
      </c>
      <c r="G29" s="93" t="s">
        <v>191</v>
      </c>
      <c r="H29" s="91">
        <v>215806.32</v>
      </c>
      <c r="I29" s="91">
        <v>0</v>
      </c>
      <c r="J29" s="91">
        <v>215806.32</v>
      </c>
      <c r="K29" s="91">
        <v>0</v>
      </c>
      <c r="L29" s="91">
        <v>201608.4</v>
      </c>
      <c r="M29" s="91">
        <v>201608.4</v>
      </c>
      <c r="N29" s="91">
        <v>201608.4</v>
      </c>
      <c r="O29" s="91">
        <v>14197.92</v>
      </c>
    </row>
    <row r="30" spans="1:15" x14ac:dyDescent="0.2">
      <c r="A30" s="92" t="s">
        <v>199</v>
      </c>
      <c r="B30" s="92" t="s">
        <v>200</v>
      </c>
      <c r="C30" s="92">
        <v>1</v>
      </c>
      <c r="D30" s="92" t="s">
        <v>201</v>
      </c>
      <c r="E30" s="92">
        <v>1</v>
      </c>
      <c r="F30" s="92">
        <v>1413</v>
      </c>
      <c r="G30" s="93" t="s">
        <v>192</v>
      </c>
      <c r="H30" s="91">
        <v>208190</v>
      </c>
      <c r="I30" s="91">
        <v>0</v>
      </c>
      <c r="J30" s="91">
        <v>208190</v>
      </c>
      <c r="K30" s="91">
        <v>0</v>
      </c>
      <c r="L30" s="91">
        <v>193213.67</v>
      </c>
      <c r="M30" s="91">
        <v>193213.67</v>
      </c>
      <c r="N30" s="91">
        <v>176871.26</v>
      </c>
      <c r="O30" s="91">
        <v>14976.33</v>
      </c>
    </row>
    <row r="31" spans="1:15" x14ac:dyDescent="0.2">
      <c r="A31" s="92" t="s">
        <v>199</v>
      </c>
      <c r="B31" s="92" t="s">
        <v>200</v>
      </c>
      <c r="C31" s="92">
        <v>1</v>
      </c>
      <c r="D31" s="92" t="s">
        <v>201</v>
      </c>
      <c r="E31" s="92">
        <v>1</v>
      </c>
      <c r="F31" s="92">
        <v>1421</v>
      </c>
      <c r="G31" s="93" t="s">
        <v>193</v>
      </c>
      <c r="H31" s="91">
        <v>113834.69</v>
      </c>
      <c r="I31" s="91">
        <v>0</v>
      </c>
      <c r="J31" s="91">
        <v>113834.69</v>
      </c>
      <c r="K31" s="91">
        <v>0</v>
      </c>
      <c r="L31" s="91">
        <v>108917.69</v>
      </c>
      <c r="M31" s="91">
        <v>108917.69</v>
      </c>
      <c r="N31" s="91">
        <v>90878.399999999994</v>
      </c>
      <c r="O31" s="91">
        <v>4917</v>
      </c>
    </row>
    <row r="32" spans="1:15" x14ac:dyDescent="0.2">
      <c r="A32" s="92" t="s">
        <v>199</v>
      </c>
      <c r="B32" s="92" t="s">
        <v>200</v>
      </c>
      <c r="C32" s="92">
        <v>1</v>
      </c>
      <c r="D32" s="92" t="s">
        <v>201</v>
      </c>
      <c r="E32" s="92">
        <v>1</v>
      </c>
      <c r="F32" s="92">
        <v>1431</v>
      </c>
      <c r="G32" s="93" t="s">
        <v>194</v>
      </c>
      <c r="H32" s="91">
        <v>117249.73</v>
      </c>
      <c r="I32" s="91">
        <v>0</v>
      </c>
      <c r="J32" s="91">
        <v>117249.73</v>
      </c>
      <c r="K32" s="91">
        <v>0</v>
      </c>
      <c r="L32" s="91">
        <v>111086.69</v>
      </c>
      <c r="M32" s="91">
        <v>111086.69</v>
      </c>
      <c r="N32" s="91">
        <v>92506.21</v>
      </c>
      <c r="O32" s="91">
        <v>6163.04</v>
      </c>
    </row>
    <row r="33" spans="1:15" x14ac:dyDescent="0.2">
      <c r="A33" s="92" t="s">
        <v>199</v>
      </c>
      <c r="B33" s="92" t="s">
        <v>200</v>
      </c>
      <c r="C33" s="92">
        <v>1</v>
      </c>
      <c r="D33" s="92" t="s">
        <v>201</v>
      </c>
      <c r="E33" s="92">
        <v>1</v>
      </c>
      <c r="F33" s="92">
        <v>1592</v>
      </c>
      <c r="G33" s="93" t="s">
        <v>195</v>
      </c>
      <c r="H33" s="91">
        <v>59400</v>
      </c>
      <c r="I33" s="91">
        <v>0</v>
      </c>
      <c r="J33" s="91">
        <v>59400</v>
      </c>
      <c r="K33" s="91">
        <v>0</v>
      </c>
      <c r="L33" s="91">
        <v>52200</v>
      </c>
      <c r="M33" s="91">
        <v>52200</v>
      </c>
      <c r="N33" s="91">
        <v>52200</v>
      </c>
      <c r="O33" s="91">
        <v>7200</v>
      </c>
    </row>
    <row r="34" spans="1:15" x14ac:dyDescent="0.2">
      <c r="A34" s="92" t="s">
        <v>199</v>
      </c>
      <c r="B34" s="92" t="s">
        <v>200</v>
      </c>
      <c r="C34" s="92">
        <v>1</v>
      </c>
      <c r="D34" s="92" t="s">
        <v>201</v>
      </c>
      <c r="E34" s="92">
        <v>1</v>
      </c>
      <c r="F34" s="92">
        <v>2111</v>
      </c>
      <c r="G34" s="93" t="s">
        <v>181</v>
      </c>
      <c r="H34" s="91">
        <v>5000</v>
      </c>
      <c r="I34" s="91">
        <v>8500</v>
      </c>
      <c r="J34" s="91">
        <v>13500</v>
      </c>
      <c r="K34" s="91">
        <v>0</v>
      </c>
      <c r="L34" s="91">
        <v>13389.28</v>
      </c>
      <c r="M34" s="91">
        <v>13389.28</v>
      </c>
      <c r="N34" s="91">
        <v>13389.28</v>
      </c>
      <c r="O34" s="91">
        <v>110.72</v>
      </c>
    </row>
    <row r="35" spans="1:15" x14ac:dyDescent="0.2">
      <c r="A35" s="92" t="s">
        <v>199</v>
      </c>
      <c r="B35" s="92" t="s">
        <v>200</v>
      </c>
      <c r="C35" s="92">
        <v>1</v>
      </c>
      <c r="D35" s="92" t="s">
        <v>201</v>
      </c>
      <c r="E35" s="92">
        <v>1</v>
      </c>
      <c r="F35" s="92">
        <v>2121</v>
      </c>
      <c r="G35" s="93" t="s">
        <v>214</v>
      </c>
      <c r="H35" s="91">
        <v>5000</v>
      </c>
      <c r="I35" s="91">
        <v>-5000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</row>
    <row r="36" spans="1:15" x14ac:dyDescent="0.2">
      <c r="A36" s="92" t="s">
        <v>199</v>
      </c>
      <c r="B36" s="92" t="s">
        <v>200</v>
      </c>
      <c r="C36" s="92">
        <v>1</v>
      </c>
      <c r="D36" s="92" t="s">
        <v>201</v>
      </c>
      <c r="E36" s="92">
        <v>1</v>
      </c>
      <c r="F36" s="92">
        <v>2212</v>
      </c>
      <c r="G36" s="93" t="s">
        <v>208</v>
      </c>
      <c r="H36" s="91">
        <v>15000</v>
      </c>
      <c r="I36" s="91">
        <v>0</v>
      </c>
      <c r="J36" s="91">
        <v>15000</v>
      </c>
      <c r="K36" s="91">
        <v>0</v>
      </c>
      <c r="L36" s="91">
        <v>15000</v>
      </c>
      <c r="M36" s="91">
        <v>15000</v>
      </c>
      <c r="N36" s="91">
        <v>15000</v>
      </c>
      <c r="O36" s="91">
        <v>0</v>
      </c>
    </row>
    <row r="37" spans="1:15" x14ac:dyDescent="0.2">
      <c r="A37" s="92" t="s">
        <v>199</v>
      </c>
      <c r="B37" s="92" t="s">
        <v>200</v>
      </c>
      <c r="C37" s="92">
        <v>1</v>
      </c>
      <c r="D37" s="92" t="s">
        <v>201</v>
      </c>
      <c r="E37" s="92">
        <v>1</v>
      </c>
      <c r="F37" s="92">
        <v>2612</v>
      </c>
      <c r="G37" s="93" t="s">
        <v>209</v>
      </c>
      <c r="H37" s="91">
        <v>5000</v>
      </c>
      <c r="I37" s="91">
        <v>0</v>
      </c>
      <c r="J37" s="91">
        <v>5000</v>
      </c>
      <c r="K37" s="91">
        <v>0</v>
      </c>
      <c r="L37" s="91">
        <v>2974.21</v>
      </c>
      <c r="M37" s="91">
        <v>2974.21</v>
      </c>
      <c r="N37" s="91">
        <v>2974.21</v>
      </c>
      <c r="O37" s="91">
        <v>2025.79</v>
      </c>
    </row>
    <row r="38" spans="1:15" x14ac:dyDescent="0.2">
      <c r="A38" s="92" t="s">
        <v>199</v>
      </c>
      <c r="B38" s="92" t="s">
        <v>200</v>
      </c>
      <c r="C38" s="92">
        <v>1</v>
      </c>
      <c r="D38" s="92" t="s">
        <v>201</v>
      </c>
      <c r="E38" s="92">
        <v>1</v>
      </c>
      <c r="F38" s="92">
        <v>2711</v>
      </c>
      <c r="G38" s="93" t="s">
        <v>182</v>
      </c>
      <c r="H38" s="91">
        <v>20000</v>
      </c>
      <c r="I38" s="91">
        <v>0</v>
      </c>
      <c r="J38" s="91">
        <v>20000</v>
      </c>
      <c r="K38" s="91">
        <v>0</v>
      </c>
      <c r="L38" s="91">
        <v>6686.24</v>
      </c>
      <c r="M38" s="91">
        <v>6686.24</v>
      </c>
      <c r="N38" s="91">
        <v>6686.24</v>
      </c>
      <c r="O38" s="91">
        <v>13313.76</v>
      </c>
    </row>
    <row r="39" spans="1:15" x14ac:dyDescent="0.2">
      <c r="A39" s="92" t="s">
        <v>199</v>
      </c>
      <c r="B39" s="92" t="s">
        <v>200</v>
      </c>
      <c r="C39" s="92">
        <v>1</v>
      </c>
      <c r="D39" s="92" t="s">
        <v>201</v>
      </c>
      <c r="E39" s="92">
        <v>1</v>
      </c>
      <c r="F39" s="92">
        <v>3151</v>
      </c>
      <c r="G39" s="93" t="s">
        <v>183</v>
      </c>
      <c r="H39" s="91">
        <v>44000</v>
      </c>
      <c r="I39" s="91">
        <v>0</v>
      </c>
      <c r="J39" s="91">
        <v>44000</v>
      </c>
      <c r="K39" s="91">
        <v>0</v>
      </c>
      <c r="L39" s="91">
        <v>38786</v>
      </c>
      <c r="M39" s="91">
        <v>38786</v>
      </c>
      <c r="N39" s="91">
        <v>38786</v>
      </c>
      <c r="O39" s="91">
        <v>5214</v>
      </c>
    </row>
    <row r="40" spans="1:15" x14ac:dyDescent="0.2">
      <c r="A40" s="92" t="s">
        <v>199</v>
      </c>
      <c r="B40" s="92" t="s">
        <v>200</v>
      </c>
      <c r="C40" s="92">
        <v>1</v>
      </c>
      <c r="D40" s="92" t="s">
        <v>201</v>
      </c>
      <c r="E40" s="92">
        <v>1</v>
      </c>
      <c r="F40" s="92">
        <v>3411</v>
      </c>
      <c r="G40" s="93" t="s">
        <v>215</v>
      </c>
      <c r="H40" s="91">
        <v>2000</v>
      </c>
      <c r="I40" s="91">
        <v>0</v>
      </c>
      <c r="J40" s="91">
        <v>2000</v>
      </c>
      <c r="K40" s="91">
        <v>0</v>
      </c>
      <c r="L40" s="91">
        <v>798.92</v>
      </c>
      <c r="M40" s="91">
        <v>798.92</v>
      </c>
      <c r="N40" s="91">
        <v>764.12</v>
      </c>
      <c r="O40" s="91">
        <v>1201.08</v>
      </c>
    </row>
    <row r="41" spans="1:15" x14ac:dyDescent="0.2">
      <c r="A41" s="92" t="s">
        <v>199</v>
      </c>
      <c r="B41" s="92" t="s">
        <v>200</v>
      </c>
      <c r="C41" s="92">
        <v>1</v>
      </c>
      <c r="D41" s="92" t="s">
        <v>201</v>
      </c>
      <c r="E41" s="92">
        <v>1</v>
      </c>
      <c r="F41" s="92">
        <v>3451</v>
      </c>
      <c r="G41" s="93" t="s">
        <v>184</v>
      </c>
      <c r="H41" s="91">
        <v>0</v>
      </c>
      <c r="I41" s="91">
        <v>297.70999999999998</v>
      </c>
      <c r="J41" s="91">
        <v>297.70999999999998</v>
      </c>
      <c r="K41" s="91">
        <v>0</v>
      </c>
      <c r="L41" s="91">
        <v>297.70999999999998</v>
      </c>
      <c r="M41" s="91">
        <v>297.70999999999998</v>
      </c>
      <c r="N41" s="91">
        <v>297.70999999999998</v>
      </c>
      <c r="O41" s="91">
        <v>0</v>
      </c>
    </row>
    <row r="42" spans="1:15" x14ac:dyDescent="0.2">
      <c r="A42" s="92" t="s">
        <v>199</v>
      </c>
      <c r="B42" s="92" t="s">
        <v>200</v>
      </c>
      <c r="C42" s="92">
        <v>1</v>
      </c>
      <c r="D42" s="92" t="s">
        <v>201</v>
      </c>
      <c r="E42" s="92">
        <v>1</v>
      </c>
      <c r="F42" s="92">
        <v>3511</v>
      </c>
      <c r="G42" s="93" t="s">
        <v>210</v>
      </c>
      <c r="H42" s="91">
        <v>10000</v>
      </c>
      <c r="I42" s="91">
        <v>0</v>
      </c>
      <c r="J42" s="91">
        <v>10000</v>
      </c>
      <c r="K42" s="91">
        <v>0</v>
      </c>
      <c r="L42" s="91">
        <v>7792.34</v>
      </c>
      <c r="M42" s="91">
        <v>7792.34</v>
      </c>
      <c r="N42" s="91">
        <v>7792.34</v>
      </c>
      <c r="O42" s="91">
        <v>2207.66</v>
      </c>
    </row>
    <row r="43" spans="1:15" x14ac:dyDescent="0.2">
      <c r="A43" s="92" t="s">
        <v>199</v>
      </c>
      <c r="B43" s="92" t="s">
        <v>200</v>
      </c>
      <c r="C43" s="92">
        <v>1</v>
      </c>
      <c r="D43" s="92" t="s">
        <v>201</v>
      </c>
      <c r="E43" s="92">
        <v>1</v>
      </c>
      <c r="F43" s="92">
        <v>3551</v>
      </c>
      <c r="G43" s="93" t="s">
        <v>211</v>
      </c>
      <c r="H43" s="91">
        <v>10000</v>
      </c>
      <c r="I43" s="91">
        <v>0</v>
      </c>
      <c r="J43" s="91">
        <v>10000</v>
      </c>
      <c r="K43" s="91">
        <v>0</v>
      </c>
      <c r="L43" s="91">
        <v>5302</v>
      </c>
      <c r="M43" s="91">
        <v>5302</v>
      </c>
      <c r="N43" s="91">
        <v>5302</v>
      </c>
      <c r="O43" s="91">
        <v>4698</v>
      </c>
    </row>
    <row r="44" spans="1:15" x14ac:dyDescent="0.2">
      <c r="A44" s="92" t="s">
        <v>199</v>
      </c>
      <c r="B44" s="92" t="s">
        <v>200</v>
      </c>
      <c r="C44" s="92">
        <v>1</v>
      </c>
      <c r="D44" s="92" t="s">
        <v>201</v>
      </c>
      <c r="E44" s="92">
        <v>1</v>
      </c>
      <c r="F44" s="92">
        <v>3781</v>
      </c>
      <c r="G44" s="93" t="s">
        <v>216</v>
      </c>
      <c r="H44" s="91">
        <v>1000</v>
      </c>
      <c r="I44" s="91">
        <v>1000</v>
      </c>
      <c r="J44" s="91">
        <v>2000</v>
      </c>
      <c r="K44" s="91">
        <v>0</v>
      </c>
      <c r="L44" s="91">
        <v>1823</v>
      </c>
      <c r="M44" s="91">
        <v>1823</v>
      </c>
      <c r="N44" s="91">
        <v>1823</v>
      </c>
      <c r="O44" s="91">
        <v>177</v>
      </c>
    </row>
    <row r="45" spans="1:15" x14ac:dyDescent="0.2">
      <c r="A45" s="92" t="s">
        <v>199</v>
      </c>
      <c r="B45" s="92" t="s">
        <v>200</v>
      </c>
      <c r="C45" s="92">
        <v>1</v>
      </c>
      <c r="D45" s="92" t="s">
        <v>201</v>
      </c>
      <c r="E45" s="92">
        <v>1</v>
      </c>
      <c r="F45" s="92">
        <v>3831</v>
      </c>
      <c r="G45" s="93" t="s">
        <v>185</v>
      </c>
      <c r="H45" s="91">
        <v>5000</v>
      </c>
      <c r="I45" s="91">
        <v>1193.8</v>
      </c>
      <c r="J45" s="91">
        <v>6193.8</v>
      </c>
      <c r="K45" s="91">
        <v>0</v>
      </c>
      <c r="L45" s="91">
        <v>6193.8</v>
      </c>
      <c r="M45" s="91">
        <v>6193.8</v>
      </c>
      <c r="N45" s="91">
        <v>6193.8</v>
      </c>
      <c r="O45" s="91">
        <v>0</v>
      </c>
    </row>
    <row r="46" spans="1:15" x14ac:dyDescent="0.2">
      <c r="A46" s="92" t="s">
        <v>199</v>
      </c>
      <c r="B46" s="92" t="s">
        <v>200</v>
      </c>
      <c r="C46" s="92">
        <v>1</v>
      </c>
      <c r="D46" s="92" t="s">
        <v>201</v>
      </c>
      <c r="E46" s="92">
        <v>1</v>
      </c>
      <c r="F46" s="92">
        <v>3981</v>
      </c>
      <c r="G46" s="93" t="s">
        <v>196</v>
      </c>
      <c r="H46" s="91">
        <v>45536.2</v>
      </c>
      <c r="I46" s="91">
        <v>0</v>
      </c>
      <c r="J46" s="91">
        <v>45536.2</v>
      </c>
      <c r="K46" s="91">
        <v>0</v>
      </c>
      <c r="L46" s="91">
        <v>42480</v>
      </c>
      <c r="M46" s="91">
        <v>42480</v>
      </c>
      <c r="N46" s="91">
        <v>35102</v>
      </c>
      <c r="O46" s="91">
        <v>3056.2</v>
      </c>
    </row>
    <row r="47" spans="1:15" x14ac:dyDescent="0.2">
      <c r="A47" s="92" t="s">
        <v>199</v>
      </c>
      <c r="B47" s="92" t="s">
        <v>202</v>
      </c>
      <c r="C47" s="92"/>
      <c r="D47" s="92"/>
      <c r="E47" s="92"/>
      <c r="F47" s="92"/>
      <c r="G47" s="93" t="s">
        <v>217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</row>
    <row r="48" spans="1:15" x14ac:dyDescent="0.2">
      <c r="A48" s="92" t="s">
        <v>199</v>
      </c>
      <c r="B48" s="92" t="s">
        <v>202</v>
      </c>
      <c r="C48" s="92">
        <v>1</v>
      </c>
      <c r="D48" s="92"/>
      <c r="E48" s="92"/>
      <c r="F48" s="92"/>
      <c r="G48" s="93" t="s">
        <v>205</v>
      </c>
      <c r="H48" s="91">
        <v>3000000</v>
      </c>
      <c r="I48" s="91">
        <v>0</v>
      </c>
      <c r="J48" s="91">
        <v>3000000</v>
      </c>
      <c r="K48" s="91">
        <v>0</v>
      </c>
      <c r="L48" s="91">
        <v>3000000</v>
      </c>
      <c r="M48" s="91">
        <v>3000000</v>
      </c>
      <c r="N48" s="91">
        <v>2999878.95</v>
      </c>
      <c r="O48" s="91">
        <v>0</v>
      </c>
    </row>
    <row r="49" spans="1:15" x14ac:dyDescent="0.2">
      <c r="A49" s="92" t="s">
        <v>199</v>
      </c>
      <c r="B49" s="92" t="s">
        <v>202</v>
      </c>
      <c r="C49" s="92">
        <v>1</v>
      </c>
      <c r="D49" s="92" t="s">
        <v>201</v>
      </c>
      <c r="E49" s="92"/>
      <c r="F49" s="92"/>
      <c r="G49" s="93" t="s">
        <v>206</v>
      </c>
      <c r="H49" s="91">
        <v>3000000</v>
      </c>
      <c r="I49" s="91">
        <v>0</v>
      </c>
      <c r="J49" s="91">
        <v>3000000</v>
      </c>
      <c r="K49" s="91">
        <v>0</v>
      </c>
      <c r="L49" s="91">
        <v>3000000</v>
      </c>
      <c r="M49" s="91">
        <v>3000000</v>
      </c>
      <c r="N49" s="91">
        <v>2999878.95</v>
      </c>
      <c r="O49" s="91">
        <v>0</v>
      </c>
    </row>
    <row r="50" spans="1:15" x14ac:dyDescent="0.2">
      <c r="A50" s="92" t="s">
        <v>199</v>
      </c>
      <c r="B50" s="92" t="s">
        <v>202</v>
      </c>
      <c r="C50" s="92">
        <v>1</v>
      </c>
      <c r="D50" s="92" t="s">
        <v>201</v>
      </c>
      <c r="E50" s="92">
        <v>1</v>
      </c>
      <c r="F50" s="92"/>
      <c r="G50" s="93" t="s">
        <v>223</v>
      </c>
      <c r="H50" s="91">
        <v>3000000</v>
      </c>
      <c r="I50" s="91">
        <v>0</v>
      </c>
      <c r="J50" s="91">
        <v>3000000</v>
      </c>
      <c r="K50" s="91">
        <v>0</v>
      </c>
      <c r="L50" s="91">
        <v>3000000</v>
      </c>
      <c r="M50" s="91">
        <v>3000000</v>
      </c>
      <c r="N50" s="91">
        <v>2999878.95</v>
      </c>
      <c r="O50" s="91">
        <v>0</v>
      </c>
    </row>
    <row r="51" spans="1:15" x14ac:dyDescent="0.2">
      <c r="A51" s="92" t="s">
        <v>199</v>
      </c>
      <c r="B51" s="92" t="s">
        <v>202</v>
      </c>
      <c r="C51" s="92">
        <v>1</v>
      </c>
      <c r="D51" s="92" t="s">
        <v>201</v>
      </c>
      <c r="E51" s="92">
        <v>1</v>
      </c>
      <c r="F51" s="92">
        <v>1212</v>
      </c>
      <c r="G51" s="93" t="s">
        <v>189</v>
      </c>
      <c r="H51" s="91">
        <v>146549.23000000001</v>
      </c>
      <c r="I51" s="91">
        <v>0</v>
      </c>
      <c r="J51" s="91">
        <v>146549.23000000001</v>
      </c>
      <c r="K51" s="91">
        <v>0</v>
      </c>
      <c r="L51" s="91">
        <v>146549.23000000001</v>
      </c>
      <c r="M51" s="91">
        <v>146549.23000000001</v>
      </c>
      <c r="N51" s="91">
        <v>146549.23000000001</v>
      </c>
      <c r="O51" s="91">
        <v>0</v>
      </c>
    </row>
    <row r="52" spans="1:15" x14ac:dyDescent="0.2">
      <c r="A52" s="92" t="s">
        <v>199</v>
      </c>
      <c r="B52" s="92" t="s">
        <v>202</v>
      </c>
      <c r="C52" s="92">
        <v>1</v>
      </c>
      <c r="D52" s="92" t="s">
        <v>201</v>
      </c>
      <c r="E52" s="92">
        <v>1</v>
      </c>
      <c r="F52" s="92">
        <v>2111</v>
      </c>
      <c r="G52" s="93" t="s">
        <v>181</v>
      </c>
      <c r="H52" s="91">
        <v>8478.57</v>
      </c>
      <c r="I52" s="91">
        <v>-3795.83</v>
      </c>
      <c r="J52" s="91">
        <v>4682.74</v>
      </c>
      <c r="K52" s="91">
        <v>0</v>
      </c>
      <c r="L52" s="91">
        <v>4682.74</v>
      </c>
      <c r="M52" s="91">
        <v>4682.74</v>
      </c>
      <c r="N52" s="91">
        <v>4682.74</v>
      </c>
      <c r="O52" s="91">
        <v>0</v>
      </c>
    </row>
    <row r="53" spans="1:15" x14ac:dyDescent="0.2">
      <c r="A53" s="92" t="s">
        <v>199</v>
      </c>
      <c r="B53" s="92" t="s">
        <v>202</v>
      </c>
      <c r="C53" s="92">
        <v>1</v>
      </c>
      <c r="D53" s="92" t="s">
        <v>201</v>
      </c>
      <c r="E53" s="92">
        <v>1</v>
      </c>
      <c r="F53" s="92">
        <v>2121</v>
      </c>
      <c r="G53" s="93" t="s">
        <v>214</v>
      </c>
      <c r="H53" s="91">
        <v>14130.95</v>
      </c>
      <c r="I53" s="91">
        <v>0</v>
      </c>
      <c r="J53" s="91">
        <v>14130.95</v>
      </c>
      <c r="K53" s="91">
        <v>0</v>
      </c>
      <c r="L53" s="91">
        <v>14130.95</v>
      </c>
      <c r="M53" s="91">
        <v>14130.95</v>
      </c>
      <c r="N53" s="91">
        <v>14130.95</v>
      </c>
      <c r="O53" s="91">
        <v>0</v>
      </c>
    </row>
    <row r="54" spans="1:15" x14ac:dyDescent="0.2">
      <c r="A54" s="92" t="s">
        <v>199</v>
      </c>
      <c r="B54" s="92" t="s">
        <v>202</v>
      </c>
      <c r="C54" s="92">
        <v>1</v>
      </c>
      <c r="D54" s="92" t="s">
        <v>201</v>
      </c>
      <c r="E54" s="92">
        <v>1</v>
      </c>
      <c r="F54" s="92">
        <v>2612</v>
      </c>
      <c r="G54" s="93" t="s">
        <v>209</v>
      </c>
      <c r="H54" s="91">
        <v>15415.58</v>
      </c>
      <c r="I54" s="91">
        <v>0</v>
      </c>
      <c r="J54" s="91">
        <v>15415.58</v>
      </c>
      <c r="K54" s="91">
        <v>0</v>
      </c>
      <c r="L54" s="91">
        <v>15415.58</v>
      </c>
      <c r="M54" s="91">
        <v>15415.58</v>
      </c>
      <c r="N54" s="91">
        <v>15415.58</v>
      </c>
      <c r="O54" s="91">
        <v>0</v>
      </c>
    </row>
    <row r="55" spans="1:15" x14ac:dyDescent="0.2">
      <c r="A55" s="92" t="s">
        <v>199</v>
      </c>
      <c r="B55" s="92" t="s">
        <v>202</v>
      </c>
      <c r="C55" s="92">
        <v>1</v>
      </c>
      <c r="D55" s="92" t="s">
        <v>201</v>
      </c>
      <c r="E55" s="92">
        <v>1</v>
      </c>
      <c r="F55" s="92">
        <v>3411</v>
      </c>
      <c r="G55" s="93" t="s">
        <v>215</v>
      </c>
      <c r="H55" s="91">
        <v>5138.53</v>
      </c>
      <c r="I55" s="91">
        <v>0</v>
      </c>
      <c r="J55" s="91">
        <v>5138.53</v>
      </c>
      <c r="K55" s="91">
        <v>0</v>
      </c>
      <c r="L55" s="91">
        <v>5138.53</v>
      </c>
      <c r="M55" s="91">
        <v>5138.53</v>
      </c>
      <c r="N55" s="91">
        <v>5138.53</v>
      </c>
      <c r="O55" s="91">
        <v>0</v>
      </c>
    </row>
    <row r="56" spans="1:15" x14ac:dyDescent="0.2">
      <c r="A56" s="92" t="s">
        <v>199</v>
      </c>
      <c r="B56" s="92" t="s">
        <v>202</v>
      </c>
      <c r="C56" s="92">
        <v>1</v>
      </c>
      <c r="D56" s="92" t="s">
        <v>201</v>
      </c>
      <c r="E56" s="92">
        <v>1</v>
      </c>
      <c r="F56" s="92">
        <v>3611</v>
      </c>
      <c r="G56" s="93" t="s">
        <v>218</v>
      </c>
      <c r="H56" s="91">
        <v>931467.62</v>
      </c>
      <c r="I56" s="91">
        <v>0</v>
      </c>
      <c r="J56" s="91">
        <v>931467.62</v>
      </c>
      <c r="K56" s="91">
        <v>0</v>
      </c>
      <c r="L56" s="91">
        <v>931467.62</v>
      </c>
      <c r="M56" s="91">
        <v>931467.62</v>
      </c>
      <c r="N56" s="91">
        <v>931467.62</v>
      </c>
      <c r="O56" s="91">
        <v>0</v>
      </c>
    </row>
    <row r="57" spans="1:15" x14ac:dyDescent="0.2">
      <c r="A57" s="92" t="s">
        <v>199</v>
      </c>
      <c r="B57" s="92" t="s">
        <v>202</v>
      </c>
      <c r="C57" s="92">
        <v>1</v>
      </c>
      <c r="D57" s="92" t="s">
        <v>201</v>
      </c>
      <c r="E57" s="92">
        <v>1</v>
      </c>
      <c r="F57" s="92">
        <v>3612</v>
      </c>
      <c r="G57" s="93" t="s">
        <v>219</v>
      </c>
      <c r="H57" s="91">
        <v>156725.06</v>
      </c>
      <c r="I57" s="91">
        <v>0</v>
      </c>
      <c r="J57" s="91">
        <v>156725.06</v>
      </c>
      <c r="K57" s="91">
        <v>0</v>
      </c>
      <c r="L57" s="91">
        <v>156725.06</v>
      </c>
      <c r="M57" s="91">
        <v>156725.06</v>
      </c>
      <c r="N57" s="91">
        <v>156725.06</v>
      </c>
      <c r="O57" s="91">
        <v>0</v>
      </c>
    </row>
    <row r="58" spans="1:15" x14ac:dyDescent="0.2">
      <c r="A58" s="92" t="s">
        <v>199</v>
      </c>
      <c r="B58" s="92" t="s">
        <v>202</v>
      </c>
      <c r="C58" s="92">
        <v>1</v>
      </c>
      <c r="D58" s="92" t="s">
        <v>201</v>
      </c>
      <c r="E58" s="92">
        <v>1</v>
      </c>
      <c r="F58" s="92">
        <v>3631</v>
      </c>
      <c r="G58" s="93" t="s">
        <v>220</v>
      </c>
      <c r="H58" s="91">
        <v>77077.899999999994</v>
      </c>
      <c r="I58" s="91">
        <v>0</v>
      </c>
      <c r="J58" s="91">
        <v>77077.899999999994</v>
      </c>
      <c r="K58" s="91">
        <v>0</v>
      </c>
      <c r="L58" s="91">
        <v>77077.899999999994</v>
      </c>
      <c r="M58" s="91">
        <v>77077.899999999994</v>
      </c>
      <c r="N58" s="91">
        <v>77077.899999999994</v>
      </c>
      <c r="O58" s="91">
        <v>0</v>
      </c>
    </row>
    <row r="59" spans="1:15" x14ac:dyDescent="0.2">
      <c r="A59" s="92" t="s">
        <v>199</v>
      </c>
      <c r="B59" s="92" t="s">
        <v>202</v>
      </c>
      <c r="C59" s="92">
        <v>1</v>
      </c>
      <c r="D59" s="92" t="s">
        <v>201</v>
      </c>
      <c r="E59" s="92">
        <v>1</v>
      </c>
      <c r="F59" s="92">
        <v>3661</v>
      </c>
      <c r="G59" s="93" t="s">
        <v>221</v>
      </c>
      <c r="H59" s="91">
        <v>60377.69</v>
      </c>
      <c r="I59" s="91">
        <v>-58795.62</v>
      </c>
      <c r="J59" s="91">
        <v>1582.07</v>
      </c>
      <c r="K59" s="91">
        <v>0</v>
      </c>
      <c r="L59" s="91">
        <v>1582.07</v>
      </c>
      <c r="M59" s="91">
        <v>1582.07</v>
      </c>
      <c r="N59" s="91">
        <v>1582.07</v>
      </c>
      <c r="O59" s="91">
        <v>0</v>
      </c>
    </row>
    <row r="60" spans="1:15" x14ac:dyDescent="0.2">
      <c r="A60" s="92" t="s">
        <v>199</v>
      </c>
      <c r="B60" s="92" t="s">
        <v>202</v>
      </c>
      <c r="C60" s="92">
        <v>1</v>
      </c>
      <c r="D60" s="92" t="s">
        <v>201</v>
      </c>
      <c r="E60" s="92">
        <v>1</v>
      </c>
      <c r="F60" s="92">
        <v>3781</v>
      </c>
      <c r="G60" s="93" t="s">
        <v>216</v>
      </c>
      <c r="H60" s="91">
        <v>20287.169999999998</v>
      </c>
      <c r="I60" s="91">
        <v>-14100.44</v>
      </c>
      <c r="J60" s="91">
        <v>6186.73</v>
      </c>
      <c r="K60" s="91">
        <v>0</v>
      </c>
      <c r="L60" s="91">
        <v>6186.73</v>
      </c>
      <c r="M60" s="91">
        <v>6186.73</v>
      </c>
      <c r="N60" s="91">
        <v>6186.73</v>
      </c>
      <c r="O60" s="91">
        <v>0</v>
      </c>
    </row>
    <row r="61" spans="1:15" x14ac:dyDescent="0.2">
      <c r="A61" s="92" t="s">
        <v>199</v>
      </c>
      <c r="B61" s="92" t="s">
        <v>202</v>
      </c>
      <c r="C61" s="92">
        <v>1</v>
      </c>
      <c r="D61" s="92" t="s">
        <v>201</v>
      </c>
      <c r="E61" s="92">
        <v>1</v>
      </c>
      <c r="F61" s="92">
        <v>3831</v>
      </c>
      <c r="G61" s="93" t="s">
        <v>185</v>
      </c>
      <c r="H61" s="91">
        <v>1564351.7</v>
      </c>
      <c r="I61" s="91">
        <v>76691.89</v>
      </c>
      <c r="J61" s="91">
        <v>1641043.59</v>
      </c>
      <c r="K61" s="91">
        <v>0</v>
      </c>
      <c r="L61" s="91">
        <v>1641043.59</v>
      </c>
      <c r="M61" s="91">
        <v>1641043.59</v>
      </c>
      <c r="N61" s="91">
        <v>1640922.54</v>
      </c>
      <c r="O61" s="91">
        <v>0</v>
      </c>
    </row>
    <row r="62" spans="1:15" x14ac:dyDescent="0.2">
      <c r="A62" s="92" t="s">
        <v>199</v>
      </c>
      <c r="B62" s="92" t="s">
        <v>202</v>
      </c>
      <c r="C62" s="92">
        <v>6</v>
      </c>
      <c r="D62" s="92"/>
      <c r="E62" s="92"/>
      <c r="F62" s="92"/>
      <c r="G62" s="93" t="s">
        <v>225</v>
      </c>
      <c r="H62" s="91">
        <v>0</v>
      </c>
      <c r="I62" s="91">
        <v>6348701.9699999997</v>
      </c>
      <c r="J62" s="91">
        <v>6348701.9699999997</v>
      </c>
      <c r="K62" s="91">
        <v>0</v>
      </c>
      <c r="L62" s="91">
        <v>6348701.9699999997</v>
      </c>
      <c r="M62" s="91">
        <v>6348701.9699999997</v>
      </c>
      <c r="N62" s="91">
        <v>6157292.9100000001</v>
      </c>
      <c r="O62" s="91">
        <v>0</v>
      </c>
    </row>
    <row r="63" spans="1:15" x14ac:dyDescent="0.2">
      <c r="A63" s="92" t="s">
        <v>199</v>
      </c>
      <c r="B63" s="92" t="s">
        <v>202</v>
      </c>
      <c r="C63" s="92">
        <v>6</v>
      </c>
      <c r="D63" s="92" t="s">
        <v>201</v>
      </c>
      <c r="E63" s="92"/>
      <c r="F63" s="92"/>
      <c r="G63" s="93" t="s">
        <v>206</v>
      </c>
      <c r="H63" s="91">
        <v>0</v>
      </c>
      <c r="I63" s="91">
        <v>6348701.9699999997</v>
      </c>
      <c r="J63" s="91">
        <v>6348701.9699999997</v>
      </c>
      <c r="K63" s="91">
        <v>0</v>
      </c>
      <c r="L63" s="91">
        <v>6348701.9699999997</v>
      </c>
      <c r="M63" s="91">
        <v>6348701.9699999997</v>
      </c>
      <c r="N63" s="91">
        <v>6157292.9100000001</v>
      </c>
      <c r="O63" s="91">
        <v>0</v>
      </c>
    </row>
    <row r="64" spans="1:15" x14ac:dyDescent="0.2">
      <c r="A64" s="92" t="s">
        <v>199</v>
      </c>
      <c r="B64" s="92" t="s">
        <v>202</v>
      </c>
      <c r="C64" s="92">
        <v>6</v>
      </c>
      <c r="D64" s="92" t="s">
        <v>201</v>
      </c>
      <c r="E64" s="92">
        <v>1</v>
      </c>
      <c r="F64" s="92"/>
      <c r="G64" s="93" t="s">
        <v>223</v>
      </c>
      <c r="H64" s="91">
        <v>0</v>
      </c>
      <c r="I64" s="91">
        <v>6348701.9699999997</v>
      </c>
      <c r="J64" s="91">
        <v>6348701.9699999997</v>
      </c>
      <c r="K64" s="91">
        <v>0</v>
      </c>
      <c r="L64" s="91">
        <v>6348701.9699999997</v>
      </c>
      <c r="M64" s="91">
        <v>6348701.9699999997</v>
      </c>
      <c r="N64" s="91">
        <v>6157292.9100000001</v>
      </c>
      <c r="O64" s="91">
        <v>0</v>
      </c>
    </row>
    <row r="65" spans="1:15" x14ac:dyDescent="0.2">
      <c r="A65" s="92" t="s">
        <v>199</v>
      </c>
      <c r="B65" s="92" t="s">
        <v>202</v>
      </c>
      <c r="C65" s="92">
        <v>6</v>
      </c>
      <c r="D65" s="92" t="s">
        <v>201</v>
      </c>
      <c r="E65" s="92">
        <v>1</v>
      </c>
      <c r="F65" s="92">
        <v>1212</v>
      </c>
      <c r="G65" s="93" t="s">
        <v>189</v>
      </c>
      <c r="H65" s="91">
        <v>0</v>
      </c>
      <c r="I65" s="91">
        <v>361129.93</v>
      </c>
      <c r="J65" s="91">
        <v>361129.93</v>
      </c>
      <c r="K65" s="91">
        <v>0</v>
      </c>
      <c r="L65" s="91">
        <v>361129.93</v>
      </c>
      <c r="M65" s="91">
        <v>361129.93</v>
      </c>
      <c r="N65" s="91">
        <v>361129.93</v>
      </c>
      <c r="O65" s="91">
        <v>0</v>
      </c>
    </row>
    <row r="66" spans="1:15" x14ac:dyDescent="0.2">
      <c r="A66" s="92" t="s">
        <v>199</v>
      </c>
      <c r="B66" s="92" t="s">
        <v>202</v>
      </c>
      <c r="C66" s="92">
        <v>6</v>
      </c>
      <c r="D66" s="92" t="s">
        <v>201</v>
      </c>
      <c r="E66" s="92">
        <v>1</v>
      </c>
      <c r="F66" s="92">
        <v>2111</v>
      </c>
      <c r="G66" s="93" t="s">
        <v>181</v>
      </c>
      <c r="H66" s="91">
        <v>0</v>
      </c>
      <c r="I66" s="91">
        <v>6838.08</v>
      </c>
      <c r="J66" s="91">
        <v>6838.08</v>
      </c>
      <c r="K66" s="91">
        <v>0</v>
      </c>
      <c r="L66" s="91">
        <v>6838.08</v>
      </c>
      <c r="M66" s="91">
        <v>6838.08</v>
      </c>
      <c r="N66" s="91">
        <v>6838.08</v>
      </c>
      <c r="O66" s="91">
        <v>0</v>
      </c>
    </row>
    <row r="67" spans="1:15" x14ac:dyDescent="0.2">
      <c r="A67" s="92" t="s">
        <v>199</v>
      </c>
      <c r="B67" s="92" t="s">
        <v>202</v>
      </c>
      <c r="C67" s="92">
        <v>6</v>
      </c>
      <c r="D67" s="92" t="s">
        <v>201</v>
      </c>
      <c r="E67" s="92">
        <v>1</v>
      </c>
      <c r="F67" s="92">
        <v>2121</v>
      </c>
      <c r="G67" s="93" t="s">
        <v>214</v>
      </c>
      <c r="H67" s="91">
        <v>0</v>
      </c>
      <c r="I67" s="91">
        <v>26083.040000000001</v>
      </c>
      <c r="J67" s="91">
        <v>26083.040000000001</v>
      </c>
      <c r="K67" s="91">
        <v>0</v>
      </c>
      <c r="L67" s="91">
        <v>26083.040000000001</v>
      </c>
      <c r="M67" s="91">
        <v>26083.040000000001</v>
      </c>
      <c r="N67" s="91">
        <v>26083.040000000001</v>
      </c>
      <c r="O67" s="91">
        <v>0</v>
      </c>
    </row>
    <row r="68" spans="1:15" x14ac:dyDescent="0.2">
      <c r="A68" s="92" t="s">
        <v>199</v>
      </c>
      <c r="B68" s="92" t="s">
        <v>202</v>
      </c>
      <c r="C68" s="92">
        <v>6</v>
      </c>
      <c r="D68" s="92" t="s">
        <v>201</v>
      </c>
      <c r="E68" s="92">
        <v>1</v>
      </c>
      <c r="F68" s="92">
        <v>2612</v>
      </c>
      <c r="G68" s="93" t="s">
        <v>209</v>
      </c>
      <c r="H68" s="91">
        <v>0</v>
      </c>
      <c r="I68" s="91">
        <v>24023.57</v>
      </c>
      <c r="J68" s="91">
        <v>24023.57</v>
      </c>
      <c r="K68" s="91">
        <v>0</v>
      </c>
      <c r="L68" s="91">
        <v>24023.57</v>
      </c>
      <c r="M68" s="91">
        <v>24023.57</v>
      </c>
      <c r="N68" s="91">
        <v>24023.57</v>
      </c>
      <c r="O68" s="91">
        <v>0</v>
      </c>
    </row>
    <row r="69" spans="1:15" x14ac:dyDescent="0.2">
      <c r="A69" s="92" t="s">
        <v>199</v>
      </c>
      <c r="B69" s="92" t="s">
        <v>202</v>
      </c>
      <c r="C69" s="92">
        <v>6</v>
      </c>
      <c r="D69" s="92" t="s">
        <v>201</v>
      </c>
      <c r="E69" s="92">
        <v>1</v>
      </c>
      <c r="F69" s="92">
        <v>3411</v>
      </c>
      <c r="G69" s="93" t="s">
        <v>215</v>
      </c>
      <c r="H69" s="91">
        <v>0</v>
      </c>
      <c r="I69" s="91">
        <v>9277.65</v>
      </c>
      <c r="J69" s="91">
        <v>9277.65</v>
      </c>
      <c r="K69" s="91">
        <v>0</v>
      </c>
      <c r="L69" s="91">
        <v>9277.65</v>
      </c>
      <c r="M69" s="91">
        <v>9277.65</v>
      </c>
      <c r="N69" s="91">
        <v>6870.93</v>
      </c>
      <c r="O69" s="91">
        <v>0</v>
      </c>
    </row>
    <row r="70" spans="1:15" x14ac:dyDescent="0.2">
      <c r="A70" s="92" t="s">
        <v>199</v>
      </c>
      <c r="B70" s="92" t="s">
        <v>202</v>
      </c>
      <c r="C70" s="92">
        <v>6</v>
      </c>
      <c r="D70" s="92" t="s">
        <v>201</v>
      </c>
      <c r="E70" s="92">
        <v>1</v>
      </c>
      <c r="F70" s="92">
        <v>3611</v>
      </c>
      <c r="G70" s="93" t="s">
        <v>218</v>
      </c>
      <c r="H70" s="91">
        <v>0</v>
      </c>
      <c r="I70" s="91">
        <v>1746116.63</v>
      </c>
      <c r="J70" s="91">
        <v>1746116.63</v>
      </c>
      <c r="K70" s="91">
        <v>0</v>
      </c>
      <c r="L70" s="91">
        <v>1746116.63</v>
      </c>
      <c r="M70" s="91">
        <v>1746116.63</v>
      </c>
      <c r="N70" s="91">
        <v>1746116.63</v>
      </c>
      <c r="O70" s="91">
        <v>0</v>
      </c>
    </row>
    <row r="71" spans="1:15" x14ac:dyDescent="0.2">
      <c r="A71" s="92" t="s">
        <v>199</v>
      </c>
      <c r="B71" s="92" t="s">
        <v>202</v>
      </c>
      <c r="C71" s="92">
        <v>6</v>
      </c>
      <c r="D71" s="92" t="s">
        <v>201</v>
      </c>
      <c r="E71" s="92">
        <v>1</v>
      </c>
      <c r="F71" s="92">
        <v>3612</v>
      </c>
      <c r="G71" s="93" t="s">
        <v>219</v>
      </c>
      <c r="H71" s="91">
        <v>0</v>
      </c>
      <c r="I71" s="91">
        <v>357646.55</v>
      </c>
      <c r="J71" s="91">
        <v>357646.55</v>
      </c>
      <c r="K71" s="91">
        <v>0</v>
      </c>
      <c r="L71" s="91">
        <v>357646.55</v>
      </c>
      <c r="M71" s="91">
        <v>357646.55</v>
      </c>
      <c r="N71" s="91">
        <v>357646.55</v>
      </c>
      <c r="O71" s="91">
        <v>0</v>
      </c>
    </row>
    <row r="72" spans="1:15" x14ac:dyDescent="0.2">
      <c r="A72" s="92" t="s">
        <v>199</v>
      </c>
      <c r="B72" s="92" t="s">
        <v>202</v>
      </c>
      <c r="C72" s="92">
        <v>6</v>
      </c>
      <c r="D72" s="92" t="s">
        <v>201</v>
      </c>
      <c r="E72" s="92">
        <v>1</v>
      </c>
      <c r="F72" s="92">
        <v>3631</v>
      </c>
      <c r="G72" s="93" t="s">
        <v>220</v>
      </c>
      <c r="H72" s="91">
        <v>0</v>
      </c>
      <c r="I72" s="91">
        <v>129695.29</v>
      </c>
      <c r="J72" s="91">
        <v>129695.29</v>
      </c>
      <c r="K72" s="91">
        <v>0</v>
      </c>
      <c r="L72" s="91">
        <v>129695.29</v>
      </c>
      <c r="M72" s="91">
        <v>129695.29</v>
      </c>
      <c r="N72" s="91">
        <v>129695.29</v>
      </c>
      <c r="O72" s="91">
        <v>0</v>
      </c>
    </row>
    <row r="73" spans="1:15" x14ac:dyDescent="0.2">
      <c r="A73" s="92" t="s">
        <v>199</v>
      </c>
      <c r="B73" s="92" t="s">
        <v>202</v>
      </c>
      <c r="C73" s="92">
        <v>6</v>
      </c>
      <c r="D73" s="92" t="s">
        <v>201</v>
      </c>
      <c r="E73" s="92">
        <v>1</v>
      </c>
      <c r="F73" s="92">
        <v>3661</v>
      </c>
      <c r="G73" s="93" t="s">
        <v>221</v>
      </c>
      <c r="H73" s="91">
        <v>0</v>
      </c>
      <c r="I73" s="91">
        <v>31501.85</v>
      </c>
      <c r="J73" s="91">
        <v>31501.85</v>
      </c>
      <c r="K73" s="91">
        <v>0</v>
      </c>
      <c r="L73" s="91">
        <v>31501.85</v>
      </c>
      <c r="M73" s="91">
        <v>31501.85</v>
      </c>
      <c r="N73" s="91">
        <v>31501.85</v>
      </c>
      <c r="O73" s="91">
        <v>0</v>
      </c>
    </row>
    <row r="74" spans="1:15" x14ac:dyDescent="0.2">
      <c r="A74" s="92" t="s">
        <v>199</v>
      </c>
      <c r="B74" s="92" t="s">
        <v>202</v>
      </c>
      <c r="C74" s="92">
        <v>6</v>
      </c>
      <c r="D74" s="92" t="s">
        <v>201</v>
      </c>
      <c r="E74" s="92">
        <v>1</v>
      </c>
      <c r="F74" s="92">
        <v>3781</v>
      </c>
      <c r="G74" s="93" t="s">
        <v>216</v>
      </c>
      <c r="H74" s="91">
        <v>0</v>
      </c>
      <c r="I74" s="91">
        <v>1865</v>
      </c>
      <c r="J74" s="91">
        <v>1865</v>
      </c>
      <c r="K74" s="91">
        <v>0</v>
      </c>
      <c r="L74" s="91">
        <v>1865</v>
      </c>
      <c r="M74" s="91">
        <v>1865</v>
      </c>
      <c r="N74" s="91">
        <v>1865</v>
      </c>
      <c r="O74" s="91">
        <v>0</v>
      </c>
    </row>
    <row r="75" spans="1:15" x14ac:dyDescent="0.2">
      <c r="A75" s="92" t="s">
        <v>199</v>
      </c>
      <c r="B75" s="92" t="s">
        <v>202</v>
      </c>
      <c r="C75" s="92">
        <v>6</v>
      </c>
      <c r="D75" s="92" t="s">
        <v>201</v>
      </c>
      <c r="E75" s="92">
        <v>1</v>
      </c>
      <c r="F75" s="92">
        <v>3831</v>
      </c>
      <c r="G75" s="93" t="s">
        <v>185</v>
      </c>
      <c r="H75" s="91">
        <v>0</v>
      </c>
      <c r="I75" s="91">
        <v>3654524.38</v>
      </c>
      <c r="J75" s="91">
        <v>3654524.38</v>
      </c>
      <c r="K75" s="91">
        <v>0</v>
      </c>
      <c r="L75" s="91">
        <v>3654524.38</v>
      </c>
      <c r="M75" s="91">
        <v>3654524.38</v>
      </c>
      <c r="N75" s="91">
        <v>3465522.04</v>
      </c>
      <c r="O75" s="91">
        <v>0</v>
      </c>
    </row>
    <row r="76" spans="1:15" x14ac:dyDescent="0.2">
      <c r="A76" s="92" t="s">
        <v>199</v>
      </c>
      <c r="B76" s="92" t="s">
        <v>202</v>
      </c>
      <c r="C76" s="92">
        <v>7</v>
      </c>
      <c r="D76" s="92"/>
      <c r="E76" s="92"/>
      <c r="F76" s="92"/>
      <c r="G76" s="93" t="s">
        <v>226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  <c r="N76" s="91">
        <v>0</v>
      </c>
      <c r="O76" s="91">
        <v>0</v>
      </c>
    </row>
    <row r="77" spans="1:15" x14ac:dyDescent="0.2">
      <c r="A77" s="92" t="s">
        <v>199</v>
      </c>
      <c r="B77" s="92" t="s">
        <v>202</v>
      </c>
      <c r="C77" s="92">
        <v>7</v>
      </c>
      <c r="D77" s="92" t="s">
        <v>201</v>
      </c>
      <c r="E77" s="92"/>
      <c r="F77" s="92"/>
      <c r="G77" s="93" t="s">
        <v>206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1">
        <v>0</v>
      </c>
      <c r="N77" s="91">
        <v>0</v>
      </c>
      <c r="O77" s="91">
        <v>0</v>
      </c>
    </row>
    <row r="78" spans="1:15" x14ac:dyDescent="0.2">
      <c r="A78" s="92" t="s">
        <v>199</v>
      </c>
      <c r="B78" s="92" t="s">
        <v>202</v>
      </c>
      <c r="C78" s="92">
        <v>7</v>
      </c>
      <c r="D78" s="92" t="s">
        <v>201</v>
      </c>
      <c r="E78" s="92">
        <v>1</v>
      </c>
      <c r="F78" s="92"/>
      <c r="G78" s="93" t="s">
        <v>223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</row>
    <row r="79" spans="1:15" x14ac:dyDescent="0.2">
      <c r="A79" s="92" t="s">
        <v>199</v>
      </c>
      <c r="B79" s="92" t="s">
        <v>202</v>
      </c>
      <c r="C79" s="92">
        <v>7</v>
      </c>
      <c r="D79" s="92" t="s">
        <v>201</v>
      </c>
      <c r="E79" s="92">
        <v>1</v>
      </c>
      <c r="F79" s="92">
        <v>1212</v>
      </c>
      <c r="G79" s="93" t="s">
        <v>189</v>
      </c>
      <c r="H79" s="91">
        <v>0</v>
      </c>
      <c r="I79" s="91">
        <v>33314.53</v>
      </c>
      <c r="J79" s="91">
        <v>33314.53</v>
      </c>
      <c r="K79" s="91">
        <v>0</v>
      </c>
      <c r="L79" s="91">
        <v>33314.53</v>
      </c>
      <c r="M79" s="91">
        <v>33314.53</v>
      </c>
      <c r="N79" s="91">
        <v>33314.53</v>
      </c>
      <c r="O79" s="91">
        <v>0</v>
      </c>
    </row>
    <row r="80" spans="1:15" x14ac:dyDescent="0.2">
      <c r="A80" s="92" t="s">
        <v>199</v>
      </c>
      <c r="B80" s="92" t="s">
        <v>202</v>
      </c>
      <c r="C80" s="92">
        <v>7</v>
      </c>
      <c r="D80" s="92" t="s">
        <v>201</v>
      </c>
      <c r="E80" s="92">
        <v>1</v>
      </c>
      <c r="F80" s="92">
        <v>2111</v>
      </c>
      <c r="G80" s="93" t="s">
        <v>181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91">
        <v>0</v>
      </c>
      <c r="N80" s="91">
        <v>0</v>
      </c>
      <c r="O80" s="91">
        <v>0</v>
      </c>
    </row>
    <row r="81" spans="1:15" x14ac:dyDescent="0.2">
      <c r="A81" s="92" t="s">
        <v>199</v>
      </c>
      <c r="B81" s="92" t="s">
        <v>202</v>
      </c>
      <c r="C81" s="92">
        <v>7</v>
      </c>
      <c r="D81" s="92" t="s">
        <v>201</v>
      </c>
      <c r="E81" s="92">
        <v>1</v>
      </c>
      <c r="F81" s="92">
        <v>2121</v>
      </c>
      <c r="G81" s="93" t="s">
        <v>214</v>
      </c>
      <c r="H81" s="91">
        <v>0</v>
      </c>
      <c r="I81" s="91">
        <v>2099</v>
      </c>
      <c r="J81" s="91">
        <v>2099</v>
      </c>
      <c r="K81" s="91">
        <v>0</v>
      </c>
      <c r="L81" s="91">
        <v>2099</v>
      </c>
      <c r="M81" s="91">
        <v>2099</v>
      </c>
      <c r="N81" s="91">
        <v>2099</v>
      </c>
      <c r="O81" s="91">
        <v>0</v>
      </c>
    </row>
    <row r="82" spans="1:15" x14ac:dyDescent="0.2">
      <c r="A82" s="92" t="s">
        <v>199</v>
      </c>
      <c r="B82" s="92" t="s">
        <v>202</v>
      </c>
      <c r="C82" s="92">
        <v>7</v>
      </c>
      <c r="D82" s="92" t="s">
        <v>201</v>
      </c>
      <c r="E82" s="92">
        <v>1</v>
      </c>
      <c r="F82" s="92">
        <v>2612</v>
      </c>
      <c r="G82" s="93" t="s">
        <v>209</v>
      </c>
      <c r="H82" s="91">
        <v>0</v>
      </c>
      <c r="I82" s="91">
        <v>1200.17</v>
      </c>
      <c r="J82" s="91">
        <v>1200.17</v>
      </c>
      <c r="K82" s="91">
        <v>0</v>
      </c>
      <c r="L82" s="91">
        <v>1200.17</v>
      </c>
      <c r="M82" s="91">
        <v>1200.17</v>
      </c>
      <c r="N82" s="91">
        <v>1200.17</v>
      </c>
      <c r="O82" s="91">
        <v>0</v>
      </c>
    </row>
    <row r="83" spans="1:15" x14ac:dyDescent="0.2">
      <c r="A83" s="92" t="s">
        <v>199</v>
      </c>
      <c r="B83" s="92" t="s">
        <v>202</v>
      </c>
      <c r="C83" s="92">
        <v>7</v>
      </c>
      <c r="D83" s="92" t="s">
        <v>201</v>
      </c>
      <c r="E83" s="92">
        <v>1</v>
      </c>
      <c r="F83" s="92">
        <v>3411</v>
      </c>
      <c r="G83" s="93" t="s">
        <v>215</v>
      </c>
      <c r="H83" s="91">
        <v>0</v>
      </c>
      <c r="I83" s="91">
        <v>1206.18</v>
      </c>
      <c r="J83" s="91">
        <v>1206.18</v>
      </c>
      <c r="K83" s="91">
        <v>0</v>
      </c>
      <c r="L83" s="91">
        <v>1206.18</v>
      </c>
      <c r="M83" s="91">
        <v>1206.18</v>
      </c>
      <c r="N83" s="91">
        <v>1206.18</v>
      </c>
      <c r="O83" s="91">
        <v>0</v>
      </c>
    </row>
    <row r="84" spans="1:15" x14ac:dyDescent="0.2">
      <c r="A84" s="92" t="s">
        <v>199</v>
      </c>
      <c r="B84" s="92" t="s">
        <v>202</v>
      </c>
      <c r="C84" s="92">
        <v>7</v>
      </c>
      <c r="D84" s="92" t="s">
        <v>201</v>
      </c>
      <c r="E84" s="92">
        <v>1</v>
      </c>
      <c r="F84" s="92">
        <v>3611</v>
      </c>
      <c r="G84" s="93" t="s">
        <v>218</v>
      </c>
      <c r="H84" s="91">
        <v>0</v>
      </c>
      <c r="I84" s="91">
        <v>171427.48</v>
      </c>
      <c r="J84" s="91">
        <v>171427.48</v>
      </c>
      <c r="K84" s="91">
        <v>0</v>
      </c>
      <c r="L84" s="91">
        <v>171427.48</v>
      </c>
      <c r="M84" s="91">
        <v>171427.48</v>
      </c>
      <c r="N84" s="91">
        <v>171427.48</v>
      </c>
      <c r="O84" s="91">
        <v>0</v>
      </c>
    </row>
    <row r="85" spans="1:15" x14ac:dyDescent="0.2">
      <c r="A85" s="92" t="s">
        <v>199</v>
      </c>
      <c r="B85" s="92" t="s">
        <v>202</v>
      </c>
      <c r="C85" s="92">
        <v>7</v>
      </c>
      <c r="D85" s="92" t="s">
        <v>201</v>
      </c>
      <c r="E85" s="92">
        <v>1</v>
      </c>
      <c r="F85" s="92">
        <v>3612</v>
      </c>
      <c r="G85" s="93" t="s">
        <v>219</v>
      </c>
      <c r="H85" s="91">
        <v>0</v>
      </c>
      <c r="I85" s="91">
        <v>27139.21</v>
      </c>
      <c r="J85" s="91">
        <v>27139.21</v>
      </c>
      <c r="K85" s="91">
        <v>0</v>
      </c>
      <c r="L85" s="91">
        <v>27139.21</v>
      </c>
      <c r="M85" s="91">
        <v>27139.21</v>
      </c>
      <c r="N85" s="91">
        <v>27139.21</v>
      </c>
      <c r="O85" s="91">
        <v>0</v>
      </c>
    </row>
    <row r="86" spans="1:15" x14ac:dyDescent="0.2">
      <c r="A86" s="92" t="s">
        <v>199</v>
      </c>
      <c r="B86" s="92" t="s">
        <v>202</v>
      </c>
      <c r="C86" s="92">
        <v>7</v>
      </c>
      <c r="D86" s="92" t="s">
        <v>201</v>
      </c>
      <c r="E86" s="92">
        <v>1</v>
      </c>
      <c r="F86" s="92">
        <v>3631</v>
      </c>
      <c r="G86" s="93" t="s">
        <v>220</v>
      </c>
      <c r="H86" s="91">
        <v>0</v>
      </c>
      <c r="I86" s="91">
        <v>18092.810000000001</v>
      </c>
      <c r="J86" s="91">
        <v>18092.810000000001</v>
      </c>
      <c r="K86" s="91">
        <v>0</v>
      </c>
      <c r="L86" s="91">
        <v>18092.810000000001</v>
      </c>
      <c r="M86" s="91">
        <v>18092.810000000001</v>
      </c>
      <c r="N86" s="91">
        <v>18092.810000000001</v>
      </c>
      <c r="O86" s="91">
        <v>0</v>
      </c>
    </row>
    <row r="87" spans="1:15" x14ac:dyDescent="0.2">
      <c r="A87" s="92" t="s">
        <v>199</v>
      </c>
      <c r="B87" s="92" t="s">
        <v>202</v>
      </c>
      <c r="C87" s="92">
        <v>7</v>
      </c>
      <c r="D87" s="92" t="s">
        <v>201</v>
      </c>
      <c r="E87" s="92">
        <v>1</v>
      </c>
      <c r="F87" s="92">
        <v>3661</v>
      </c>
      <c r="G87" s="93" t="s">
        <v>221</v>
      </c>
      <c r="H87" s="91">
        <v>0</v>
      </c>
      <c r="I87" s="91">
        <v>914.87</v>
      </c>
      <c r="J87" s="91">
        <v>914.87</v>
      </c>
      <c r="K87" s="91">
        <v>0</v>
      </c>
      <c r="L87" s="91">
        <v>914.87</v>
      </c>
      <c r="M87" s="91">
        <v>914.87</v>
      </c>
      <c r="N87" s="91">
        <v>914.87</v>
      </c>
      <c r="O87" s="91">
        <v>0</v>
      </c>
    </row>
    <row r="88" spans="1:15" x14ac:dyDescent="0.2">
      <c r="A88" s="92" t="s">
        <v>199</v>
      </c>
      <c r="B88" s="92" t="s">
        <v>202</v>
      </c>
      <c r="C88" s="92">
        <v>7</v>
      </c>
      <c r="D88" s="92" t="s">
        <v>201</v>
      </c>
      <c r="E88" s="92">
        <v>1</v>
      </c>
      <c r="F88" s="92">
        <v>3781</v>
      </c>
      <c r="G88" s="93" t="s">
        <v>216</v>
      </c>
      <c r="H88" s="91">
        <v>0</v>
      </c>
      <c r="I88" s="91">
        <v>116</v>
      </c>
      <c r="J88" s="91">
        <v>116</v>
      </c>
      <c r="K88" s="91">
        <v>0</v>
      </c>
      <c r="L88" s="91">
        <v>116</v>
      </c>
      <c r="M88" s="91">
        <v>116</v>
      </c>
      <c r="N88" s="91">
        <v>116</v>
      </c>
      <c r="O88" s="91">
        <v>0</v>
      </c>
    </row>
    <row r="89" spans="1:15" x14ac:dyDescent="0.2">
      <c r="A89" s="92" t="s">
        <v>199</v>
      </c>
      <c r="B89" s="92" t="s">
        <v>202</v>
      </c>
      <c r="C89" s="92">
        <v>7</v>
      </c>
      <c r="D89" s="92" t="s">
        <v>201</v>
      </c>
      <c r="E89" s="92">
        <v>1</v>
      </c>
      <c r="F89" s="92">
        <v>3831</v>
      </c>
      <c r="G89" s="93" t="s">
        <v>185</v>
      </c>
      <c r="H89" s="91">
        <v>0</v>
      </c>
      <c r="I89" s="91">
        <v>344489.75</v>
      </c>
      <c r="J89" s="91">
        <v>344489.75</v>
      </c>
      <c r="K89" s="91">
        <v>0</v>
      </c>
      <c r="L89" s="91">
        <v>344489.75</v>
      </c>
      <c r="M89" s="91">
        <v>344489.75</v>
      </c>
      <c r="N89" s="91">
        <v>344489.75</v>
      </c>
      <c r="O89" s="91"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43" customWidth="1"/>
    <col min="2" max="16384" width="12" style="43"/>
  </cols>
  <sheetData>
    <row r="1" spans="1:1" x14ac:dyDescent="0.2">
      <c r="A1" s="29" t="s">
        <v>131</v>
      </c>
    </row>
    <row r="2" spans="1:1" x14ac:dyDescent="0.2">
      <c r="A2" s="44"/>
    </row>
    <row r="3" spans="1:1" x14ac:dyDescent="0.2">
      <c r="A3" s="44" t="s">
        <v>161</v>
      </c>
    </row>
    <row r="4" spans="1:1" x14ac:dyDescent="0.2">
      <c r="A4" s="44" t="s">
        <v>150</v>
      </c>
    </row>
    <row r="5" spans="1:1" x14ac:dyDescent="0.2">
      <c r="A5" s="44" t="s">
        <v>151</v>
      </c>
    </row>
    <row r="6" spans="1:1" x14ac:dyDescent="0.2">
      <c r="A6" s="44" t="s">
        <v>152</v>
      </c>
    </row>
    <row r="7" spans="1:1" ht="22.5" x14ac:dyDescent="0.2">
      <c r="A7" s="44" t="s">
        <v>153</v>
      </c>
    </row>
    <row r="8" spans="1:1" ht="33.75" x14ac:dyDescent="0.2">
      <c r="A8" s="44" t="s">
        <v>155</v>
      </c>
    </row>
    <row r="9" spans="1:1" ht="22.5" x14ac:dyDescent="0.2">
      <c r="A9" s="44" t="s">
        <v>157</v>
      </c>
    </row>
    <row r="10" spans="1:1" x14ac:dyDescent="0.2">
      <c r="A10" s="44" t="s">
        <v>158</v>
      </c>
    </row>
    <row r="11" spans="1:1" x14ac:dyDescent="0.2">
      <c r="A11" s="44"/>
    </row>
    <row r="12" spans="1:1" x14ac:dyDescent="0.2">
      <c r="A12" s="30" t="s">
        <v>132</v>
      </c>
    </row>
    <row r="13" spans="1:1" x14ac:dyDescent="0.2">
      <c r="A13" s="44" t="s">
        <v>133</v>
      </c>
    </row>
    <row r="14" spans="1:1" ht="11.25" customHeight="1" x14ac:dyDescent="0.2">
      <c r="A14" s="44"/>
    </row>
    <row r="15" spans="1:1" x14ac:dyDescent="0.2">
      <c r="A15" s="30" t="s">
        <v>135</v>
      </c>
    </row>
    <row r="16" spans="1:1" x14ac:dyDescent="0.2">
      <c r="A16" s="44" t="s">
        <v>136</v>
      </c>
    </row>
    <row r="17" spans="1:1" x14ac:dyDescent="0.2">
      <c r="A17" s="44"/>
    </row>
    <row r="18" spans="1:1" x14ac:dyDescent="0.2">
      <c r="A18" s="30" t="s">
        <v>134</v>
      </c>
    </row>
    <row r="19" spans="1:1" ht="39.950000000000003" customHeight="1" x14ac:dyDescent="0.2">
      <c r="A19" s="45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20" sqref="F20"/>
    </sheetView>
  </sheetViews>
  <sheetFormatPr baseColWidth="10" defaultRowHeight="11.25" x14ac:dyDescent="0.2"/>
  <cols>
    <col min="1" max="1" width="9.1640625" style="27" customWidth="1"/>
    <col min="2" max="2" width="85.83203125" style="27" bestFit="1" customWidth="1"/>
    <col min="3" max="8" width="18.33203125" style="27" customWidth="1"/>
    <col min="9" max="16384" width="12" style="27"/>
  </cols>
  <sheetData>
    <row r="1" spans="1:8" ht="50.1" customHeight="1" x14ac:dyDescent="0.2">
      <c r="A1" s="87" t="s">
        <v>230</v>
      </c>
      <c r="B1" s="88"/>
      <c r="C1" s="88"/>
      <c r="D1" s="88"/>
      <c r="E1" s="88"/>
      <c r="F1" s="88"/>
      <c r="G1" s="88"/>
      <c r="H1" s="89"/>
    </row>
    <row r="2" spans="1:8" ht="24.95" customHeight="1" x14ac:dyDescent="0.2">
      <c r="A2" s="42" t="s">
        <v>31</v>
      </c>
      <c r="B2" s="36" t="s">
        <v>4</v>
      </c>
      <c r="C2" s="37" t="s">
        <v>5</v>
      </c>
      <c r="D2" s="37" t="s">
        <v>143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4">
        <v>900001</v>
      </c>
      <c r="B3" s="5" t="s">
        <v>12</v>
      </c>
      <c r="C3" s="6">
        <f t="shared" ref="C3:H3" si="0">C4+C6</f>
        <v>5974814.4699999997</v>
      </c>
      <c r="D3" s="6">
        <f t="shared" si="0"/>
        <v>7085857.4199999999</v>
      </c>
      <c r="E3" s="6">
        <f t="shared" si="0"/>
        <v>13060671.890000001</v>
      </c>
      <c r="F3" s="6">
        <f t="shared" si="0"/>
        <v>12866026.17</v>
      </c>
      <c r="G3" s="6">
        <f t="shared" si="0"/>
        <v>12614121.08</v>
      </c>
      <c r="H3" s="7">
        <f t="shared" si="0"/>
        <v>194645.72000000067</v>
      </c>
    </row>
    <row r="4" spans="1:8" x14ac:dyDescent="0.2">
      <c r="A4" s="8"/>
      <c r="B4" s="20" t="s">
        <v>56</v>
      </c>
      <c r="C4" s="13">
        <f t="shared" ref="C4:H4" si="1">+C5</f>
        <v>0</v>
      </c>
      <c r="D4" s="13">
        <f t="shared" si="1"/>
        <v>0</v>
      </c>
      <c r="E4" s="13">
        <f t="shared" si="1"/>
        <v>0</v>
      </c>
      <c r="F4" s="13">
        <f t="shared" si="1"/>
        <v>0</v>
      </c>
      <c r="G4" s="13">
        <f t="shared" si="1"/>
        <v>0</v>
      </c>
      <c r="H4" s="14">
        <f t="shared" si="1"/>
        <v>0</v>
      </c>
    </row>
    <row r="5" spans="1:8" x14ac:dyDescent="0.2">
      <c r="A5" s="8">
        <v>31111</v>
      </c>
      <c r="B5" s="9" t="s">
        <v>55</v>
      </c>
      <c r="C5" s="15">
        <v>0</v>
      </c>
      <c r="D5" s="15">
        <v>0</v>
      </c>
      <c r="E5" s="15">
        <f>C5+D5</f>
        <v>0</v>
      </c>
      <c r="F5" s="15">
        <v>0</v>
      </c>
      <c r="G5" s="15">
        <v>0</v>
      </c>
      <c r="H5" s="75">
        <f t="shared" ref="H5" si="2">E5-F5</f>
        <v>0</v>
      </c>
    </row>
    <row r="6" spans="1:8" x14ac:dyDescent="0.2">
      <c r="A6" s="8"/>
      <c r="B6" s="20" t="s">
        <v>44</v>
      </c>
      <c r="C6" s="13">
        <f t="shared" ref="C6:H6" si="3">SUM(C7:C12)</f>
        <v>5974814.4699999997</v>
      </c>
      <c r="D6" s="13">
        <f t="shared" si="3"/>
        <v>7085857.4199999999</v>
      </c>
      <c r="E6" s="13">
        <f t="shared" si="3"/>
        <v>13060671.890000001</v>
      </c>
      <c r="F6" s="13">
        <f t="shared" si="3"/>
        <v>12866026.17</v>
      </c>
      <c r="G6" s="13">
        <f t="shared" si="3"/>
        <v>12614121.08</v>
      </c>
      <c r="H6" s="14">
        <f t="shared" si="3"/>
        <v>194645.72000000067</v>
      </c>
    </row>
    <row r="7" spans="1:8" x14ac:dyDescent="0.2">
      <c r="A7" s="8">
        <v>31120</v>
      </c>
      <c r="B7" s="9" t="s">
        <v>28</v>
      </c>
      <c r="C7" s="15">
        <v>5974814.4699999997</v>
      </c>
      <c r="D7" s="15">
        <v>7085857.4199999999</v>
      </c>
      <c r="E7" s="15">
        <f t="shared" ref="E7:E11" si="4">C7+D7</f>
        <v>13060671.890000001</v>
      </c>
      <c r="F7" s="15">
        <v>12866026.17</v>
      </c>
      <c r="G7" s="15">
        <v>12614121.08</v>
      </c>
      <c r="H7" s="75">
        <f t="shared" ref="H7:H12" si="5">E7-F7</f>
        <v>194645.72000000067</v>
      </c>
    </row>
    <row r="8" spans="1:8" x14ac:dyDescent="0.2">
      <c r="A8" s="8">
        <v>31210</v>
      </c>
      <c r="B8" s="9" t="s">
        <v>45</v>
      </c>
      <c r="C8" s="15">
        <v>0</v>
      </c>
      <c r="D8" s="15">
        <v>0</v>
      </c>
      <c r="E8" s="15">
        <f t="shared" si="4"/>
        <v>0</v>
      </c>
      <c r="F8" s="15">
        <v>0</v>
      </c>
      <c r="G8" s="15">
        <v>0</v>
      </c>
      <c r="H8" s="75">
        <f t="shared" si="5"/>
        <v>0</v>
      </c>
    </row>
    <row r="9" spans="1:8" x14ac:dyDescent="0.2">
      <c r="A9" s="8">
        <v>31220</v>
      </c>
      <c r="B9" s="9" t="s">
        <v>46</v>
      </c>
      <c r="C9" s="15">
        <v>0</v>
      </c>
      <c r="D9" s="15">
        <v>0</v>
      </c>
      <c r="E9" s="15">
        <f t="shared" si="4"/>
        <v>0</v>
      </c>
      <c r="F9" s="15">
        <v>0</v>
      </c>
      <c r="G9" s="15">
        <v>0</v>
      </c>
      <c r="H9" s="75">
        <f t="shared" si="5"/>
        <v>0</v>
      </c>
    </row>
    <row r="10" spans="1:8" x14ac:dyDescent="0.2">
      <c r="A10" s="8">
        <v>32200</v>
      </c>
      <c r="B10" s="9" t="s">
        <v>53</v>
      </c>
      <c r="C10" s="15">
        <v>0</v>
      </c>
      <c r="D10" s="15">
        <v>0</v>
      </c>
      <c r="E10" s="15">
        <f t="shared" si="4"/>
        <v>0</v>
      </c>
      <c r="F10" s="15">
        <v>0</v>
      </c>
      <c r="G10" s="15">
        <v>0</v>
      </c>
      <c r="H10" s="75">
        <f t="shared" si="5"/>
        <v>0</v>
      </c>
    </row>
    <row r="11" spans="1:8" x14ac:dyDescent="0.2">
      <c r="A11" s="8">
        <v>32300</v>
      </c>
      <c r="B11" s="9" t="s">
        <v>54</v>
      </c>
      <c r="C11" s="15">
        <v>0</v>
      </c>
      <c r="D11" s="15">
        <v>0</v>
      </c>
      <c r="E11" s="15">
        <f t="shared" si="4"/>
        <v>0</v>
      </c>
      <c r="F11" s="15">
        <v>0</v>
      </c>
      <c r="G11" s="15">
        <v>0</v>
      </c>
      <c r="H11" s="75">
        <f t="shared" si="5"/>
        <v>0</v>
      </c>
    </row>
    <row r="12" spans="1:8" x14ac:dyDescent="0.2">
      <c r="A12" s="10">
        <v>32400</v>
      </c>
      <c r="B12" s="11" t="s">
        <v>30</v>
      </c>
      <c r="C12" s="17">
        <v>0</v>
      </c>
      <c r="D12" s="17">
        <v>0</v>
      </c>
      <c r="E12" s="17">
        <f t="shared" ref="E12" si="6">+C12+D12</f>
        <v>0</v>
      </c>
      <c r="F12" s="17">
        <v>0</v>
      </c>
      <c r="G12" s="17">
        <v>0</v>
      </c>
      <c r="H12" s="18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43" customWidth="1"/>
    <col min="2" max="16384" width="12" style="43"/>
  </cols>
  <sheetData>
    <row r="1" spans="1:1" x14ac:dyDescent="0.2">
      <c r="A1" s="29" t="s">
        <v>131</v>
      </c>
    </row>
    <row r="2" spans="1:1" x14ac:dyDescent="0.2">
      <c r="A2" s="44" t="s">
        <v>161</v>
      </c>
    </row>
    <row r="3" spans="1:1" x14ac:dyDescent="0.2">
      <c r="A3" s="44" t="s">
        <v>150</v>
      </c>
    </row>
    <row r="4" spans="1:1" x14ac:dyDescent="0.2">
      <c r="A4" s="44" t="s">
        <v>151</v>
      </c>
    </row>
    <row r="5" spans="1:1" x14ac:dyDescent="0.2">
      <c r="A5" s="44" t="s">
        <v>152</v>
      </c>
    </row>
    <row r="6" spans="1:1" ht="22.5" x14ac:dyDescent="0.2">
      <c r="A6" s="44" t="s">
        <v>153</v>
      </c>
    </row>
    <row r="7" spans="1:1" ht="33.75" x14ac:dyDescent="0.2">
      <c r="A7" s="44" t="s">
        <v>155</v>
      </c>
    </row>
    <row r="8" spans="1:1" ht="22.5" x14ac:dyDescent="0.2">
      <c r="A8" s="44" t="s">
        <v>157</v>
      </c>
    </row>
    <row r="9" spans="1:1" x14ac:dyDescent="0.2">
      <c r="A9" s="44" t="s">
        <v>158</v>
      </c>
    </row>
    <row r="10" spans="1:1" x14ac:dyDescent="0.2">
      <c r="A10" s="44"/>
    </row>
    <row r="11" spans="1:1" x14ac:dyDescent="0.2">
      <c r="A11" s="30" t="s">
        <v>132</v>
      </c>
    </row>
    <row r="12" spans="1:1" x14ac:dyDescent="0.2">
      <c r="A12" s="44" t="s">
        <v>133</v>
      </c>
    </row>
    <row r="13" spans="1:1" ht="11.25" customHeight="1" x14ac:dyDescent="0.2">
      <c r="A13" s="44"/>
    </row>
    <row r="14" spans="1:1" x14ac:dyDescent="0.2">
      <c r="A14" s="30" t="s">
        <v>135</v>
      </c>
    </row>
    <row r="15" spans="1:1" x14ac:dyDescent="0.2">
      <c r="A15" s="44" t="s">
        <v>136</v>
      </c>
    </row>
    <row r="16" spans="1:1" x14ac:dyDescent="0.2">
      <c r="A16" s="44"/>
    </row>
    <row r="17" spans="1:1" x14ac:dyDescent="0.2">
      <c r="A17" s="30" t="s">
        <v>134</v>
      </c>
    </row>
    <row r="18" spans="1:1" ht="39.950000000000003" customHeight="1" x14ac:dyDescent="0.2">
      <c r="A18" s="45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D24" sqref="D24"/>
    </sheetView>
  </sheetViews>
  <sheetFormatPr baseColWidth="10" defaultRowHeight="11.25" x14ac:dyDescent="0.2"/>
  <cols>
    <col min="1" max="1" width="7.1640625" style="31" bestFit="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7" t="s">
        <v>231</v>
      </c>
      <c r="B1" s="88"/>
      <c r="C1" s="88"/>
      <c r="D1" s="88"/>
      <c r="E1" s="88"/>
      <c r="F1" s="88"/>
      <c r="G1" s="88"/>
      <c r="H1" s="89"/>
    </row>
    <row r="2" spans="1:8" ht="24.95" customHeight="1" x14ac:dyDescent="0.2">
      <c r="A2" s="36" t="s">
        <v>0</v>
      </c>
      <c r="B2" s="36" t="s">
        <v>4</v>
      </c>
      <c r="C2" s="37" t="s">
        <v>5</v>
      </c>
      <c r="D2" s="37" t="s">
        <v>143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4">
        <v>900001</v>
      </c>
      <c r="B3" s="12" t="s">
        <v>12</v>
      </c>
      <c r="C3" s="6">
        <f t="shared" ref="C3:H3" si="0">SUM(C4+C13+C21+C31)</f>
        <v>5974814.4699999997</v>
      </c>
      <c r="D3" s="6">
        <f t="shared" si="0"/>
        <v>7085857.4199999999</v>
      </c>
      <c r="E3" s="6">
        <f t="shared" si="0"/>
        <v>13060671.890000001</v>
      </c>
      <c r="F3" s="6">
        <f t="shared" si="0"/>
        <v>12866026.17</v>
      </c>
      <c r="G3" s="6">
        <f t="shared" si="0"/>
        <v>12614121.08</v>
      </c>
      <c r="H3" s="7">
        <f t="shared" si="0"/>
        <v>194645.72000000067</v>
      </c>
    </row>
    <row r="4" spans="1:8" x14ac:dyDescent="0.2">
      <c r="A4" s="32">
        <v>1</v>
      </c>
      <c r="B4" s="33" t="s">
        <v>32</v>
      </c>
      <c r="C4" s="13">
        <f t="shared" ref="C4:H4" si="1">SUM(C5:C12)</f>
        <v>0</v>
      </c>
      <c r="D4" s="13">
        <f t="shared" si="1"/>
        <v>0</v>
      </c>
      <c r="E4" s="13">
        <f t="shared" si="1"/>
        <v>0</v>
      </c>
      <c r="F4" s="13">
        <f t="shared" si="1"/>
        <v>0</v>
      </c>
      <c r="G4" s="13">
        <f t="shared" si="1"/>
        <v>0</v>
      </c>
      <c r="H4" s="14">
        <f t="shared" si="1"/>
        <v>0</v>
      </c>
    </row>
    <row r="5" spans="1:8" x14ac:dyDescent="0.2">
      <c r="A5" s="34">
        <v>11</v>
      </c>
      <c r="B5" s="65" t="s">
        <v>165</v>
      </c>
      <c r="C5" s="48">
        <v>0</v>
      </c>
      <c r="D5" s="48">
        <v>0</v>
      </c>
      <c r="E5" s="48">
        <f>C5+D5</f>
        <v>0</v>
      </c>
      <c r="F5" s="48">
        <v>0</v>
      </c>
      <c r="G5" s="48">
        <v>0</v>
      </c>
      <c r="H5" s="49">
        <f>E5-F5</f>
        <v>0</v>
      </c>
    </row>
    <row r="6" spans="1:8" x14ac:dyDescent="0.2">
      <c r="A6" s="34">
        <v>12</v>
      </c>
      <c r="B6" s="65" t="s">
        <v>33</v>
      </c>
      <c r="C6" s="48">
        <v>0</v>
      </c>
      <c r="D6" s="48">
        <v>0</v>
      </c>
      <c r="E6" s="48">
        <f t="shared" ref="E6:E12" si="2">C6+D6</f>
        <v>0</v>
      </c>
      <c r="F6" s="48">
        <v>0</v>
      </c>
      <c r="G6" s="48">
        <v>0</v>
      </c>
      <c r="H6" s="49">
        <f t="shared" ref="H6:H12" si="3">E6-F6</f>
        <v>0</v>
      </c>
    </row>
    <row r="7" spans="1:8" x14ac:dyDescent="0.2">
      <c r="A7" s="34">
        <v>13</v>
      </c>
      <c r="B7" s="65" t="s">
        <v>166</v>
      </c>
      <c r="C7" s="48">
        <v>0</v>
      </c>
      <c r="D7" s="48">
        <v>0</v>
      </c>
      <c r="E7" s="48">
        <f t="shared" si="2"/>
        <v>0</v>
      </c>
      <c r="F7" s="48">
        <v>0</v>
      </c>
      <c r="G7" s="48">
        <v>0</v>
      </c>
      <c r="H7" s="49">
        <f t="shared" si="3"/>
        <v>0</v>
      </c>
    </row>
    <row r="8" spans="1:8" x14ac:dyDescent="0.2">
      <c r="A8" s="34">
        <v>14</v>
      </c>
      <c r="B8" s="65" t="s">
        <v>18</v>
      </c>
      <c r="C8" s="48">
        <v>0</v>
      </c>
      <c r="D8" s="48">
        <v>0</v>
      </c>
      <c r="E8" s="48">
        <f t="shared" si="2"/>
        <v>0</v>
      </c>
      <c r="F8" s="48">
        <v>0</v>
      </c>
      <c r="G8" s="48">
        <v>0</v>
      </c>
      <c r="H8" s="49">
        <f t="shared" si="3"/>
        <v>0</v>
      </c>
    </row>
    <row r="9" spans="1:8" x14ac:dyDescent="0.2">
      <c r="A9" s="34">
        <v>15</v>
      </c>
      <c r="B9" s="65" t="s">
        <v>39</v>
      </c>
      <c r="C9" s="48">
        <v>0</v>
      </c>
      <c r="D9" s="48">
        <v>0</v>
      </c>
      <c r="E9" s="48">
        <f t="shared" si="2"/>
        <v>0</v>
      </c>
      <c r="F9" s="48">
        <v>0</v>
      </c>
      <c r="G9" s="48">
        <v>0</v>
      </c>
      <c r="H9" s="49">
        <f t="shared" si="3"/>
        <v>0</v>
      </c>
    </row>
    <row r="10" spans="1:8" x14ac:dyDescent="0.2">
      <c r="A10" s="34">
        <v>16</v>
      </c>
      <c r="B10" s="65" t="s">
        <v>34</v>
      </c>
      <c r="C10" s="48">
        <v>0</v>
      </c>
      <c r="D10" s="48">
        <v>0</v>
      </c>
      <c r="E10" s="48">
        <f t="shared" si="2"/>
        <v>0</v>
      </c>
      <c r="F10" s="48">
        <v>0</v>
      </c>
      <c r="G10" s="48">
        <v>0</v>
      </c>
      <c r="H10" s="49">
        <f t="shared" si="3"/>
        <v>0</v>
      </c>
    </row>
    <row r="11" spans="1:8" x14ac:dyDescent="0.2">
      <c r="A11" s="34">
        <v>17</v>
      </c>
      <c r="B11" s="65" t="s">
        <v>167</v>
      </c>
      <c r="C11" s="48">
        <v>0</v>
      </c>
      <c r="D11" s="48">
        <v>0</v>
      </c>
      <c r="E11" s="48">
        <f t="shared" si="2"/>
        <v>0</v>
      </c>
      <c r="F11" s="48">
        <v>0</v>
      </c>
      <c r="G11" s="48">
        <v>0</v>
      </c>
      <c r="H11" s="49">
        <f t="shared" si="3"/>
        <v>0</v>
      </c>
    </row>
    <row r="12" spans="1:8" x14ac:dyDescent="0.2">
      <c r="A12" s="34">
        <v>18</v>
      </c>
      <c r="B12" s="65" t="s">
        <v>35</v>
      </c>
      <c r="C12" s="48">
        <v>0</v>
      </c>
      <c r="D12" s="48">
        <v>0</v>
      </c>
      <c r="E12" s="48">
        <f t="shared" si="2"/>
        <v>0</v>
      </c>
      <c r="F12" s="48">
        <v>0</v>
      </c>
      <c r="G12" s="48">
        <v>0</v>
      </c>
      <c r="H12" s="49">
        <f t="shared" si="3"/>
        <v>0</v>
      </c>
    </row>
    <row r="13" spans="1:8" x14ac:dyDescent="0.2">
      <c r="A13" s="32">
        <v>2</v>
      </c>
      <c r="B13" s="33" t="s">
        <v>36</v>
      </c>
      <c r="C13" s="13">
        <f t="shared" ref="C13:H13" si="4">SUM(C14:C20)</f>
        <v>0</v>
      </c>
      <c r="D13" s="13">
        <f t="shared" si="4"/>
        <v>0</v>
      </c>
      <c r="E13" s="13">
        <f t="shared" si="4"/>
        <v>0</v>
      </c>
      <c r="F13" s="13">
        <f t="shared" si="4"/>
        <v>0</v>
      </c>
      <c r="G13" s="13">
        <f t="shared" si="4"/>
        <v>0</v>
      </c>
      <c r="H13" s="14">
        <f t="shared" si="4"/>
        <v>0</v>
      </c>
    </row>
    <row r="14" spans="1:8" x14ac:dyDescent="0.2">
      <c r="A14" s="34">
        <v>21</v>
      </c>
      <c r="B14" s="65" t="s">
        <v>168</v>
      </c>
      <c r="C14" s="48">
        <v>0</v>
      </c>
      <c r="D14" s="48">
        <v>0</v>
      </c>
      <c r="E14" s="48">
        <f>+C14+D14</f>
        <v>0</v>
      </c>
      <c r="F14" s="48">
        <v>0</v>
      </c>
      <c r="G14" s="48">
        <v>0</v>
      </c>
      <c r="H14" s="49">
        <f t="shared" ref="H14:H35" si="5">E14-F14</f>
        <v>0</v>
      </c>
    </row>
    <row r="15" spans="1:8" x14ac:dyDescent="0.2">
      <c r="A15" s="34">
        <v>22</v>
      </c>
      <c r="B15" s="65" t="s">
        <v>47</v>
      </c>
      <c r="C15" s="48">
        <v>0</v>
      </c>
      <c r="D15" s="48">
        <v>0</v>
      </c>
      <c r="E15" s="48">
        <f t="shared" ref="E15:E20" si="6">+C15+D15</f>
        <v>0</v>
      </c>
      <c r="F15" s="48">
        <v>0</v>
      </c>
      <c r="G15" s="48">
        <v>0</v>
      </c>
      <c r="H15" s="49">
        <f t="shared" si="5"/>
        <v>0</v>
      </c>
    </row>
    <row r="16" spans="1:8" x14ac:dyDescent="0.2">
      <c r="A16" s="34">
        <v>23</v>
      </c>
      <c r="B16" s="65" t="s">
        <v>37</v>
      </c>
      <c r="C16" s="48">
        <v>0</v>
      </c>
      <c r="D16" s="48">
        <v>0</v>
      </c>
      <c r="E16" s="48">
        <f t="shared" si="6"/>
        <v>0</v>
      </c>
      <c r="F16" s="48">
        <v>0</v>
      </c>
      <c r="G16" s="48">
        <v>0</v>
      </c>
      <c r="H16" s="49">
        <f t="shared" si="5"/>
        <v>0</v>
      </c>
    </row>
    <row r="17" spans="1:8" x14ac:dyDescent="0.2">
      <c r="A17" s="34">
        <v>24</v>
      </c>
      <c r="B17" s="65" t="s">
        <v>169</v>
      </c>
      <c r="C17" s="48">
        <v>0</v>
      </c>
      <c r="D17" s="48">
        <v>0</v>
      </c>
      <c r="E17" s="48">
        <f t="shared" si="6"/>
        <v>0</v>
      </c>
      <c r="F17" s="48">
        <v>0</v>
      </c>
      <c r="G17" s="48">
        <v>0</v>
      </c>
      <c r="H17" s="49">
        <f t="shared" si="5"/>
        <v>0</v>
      </c>
    </row>
    <row r="18" spans="1:8" x14ac:dyDescent="0.2">
      <c r="A18" s="34">
        <v>25</v>
      </c>
      <c r="B18" s="65" t="s">
        <v>170</v>
      </c>
      <c r="C18" s="48">
        <v>0</v>
      </c>
      <c r="D18" s="48">
        <v>0</v>
      </c>
      <c r="E18" s="48">
        <f t="shared" si="6"/>
        <v>0</v>
      </c>
      <c r="F18" s="48">
        <v>0</v>
      </c>
      <c r="G18" s="48">
        <v>0</v>
      </c>
      <c r="H18" s="49">
        <f t="shared" si="5"/>
        <v>0</v>
      </c>
    </row>
    <row r="19" spans="1:8" x14ac:dyDescent="0.2">
      <c r="A19" s="34">
        <v>26</v>
      </c>
      <c r="B19" s="65" t="s">
        <v>171</v>
      </c>
      <c r="C19" s="48">
        <v>0</v>
      </c>
      <c r="D19" s="48">
        <v>0</v>
      </c>
      <c r="E19" s="48">
        <f t="shared" si="6"/>
        <v>0</v>
      </c>
      <c r="F19" s="48">
        <v>0</v>
      </c>
      <c r="G19" s="48">
        <v>0</v>
      </c>
      <c r="H19" s="49">
        <f t="shared" si="5"/>
        <v>0</v>
      </c>
    </row>
    <row r="20" spans="1:8" x14ac:dyDescent="0.2">
      <c r="A20" s="34">
        <v>27</v>
      </c>
      <c r="B20" s="65" t="s">
        <v>19</v>
      </c>
      <c r="C20" s="48">
        <v>0</v>
      </c>
      <c r="D20" s="48">
        <v>0</v>
      </c>
      <c r="E20" s="48">
        <f t="shared" si="6"/>
        <v>0</v>
      </c>
      <c r="F20" s="48">
        <v>0</v>
      </c>
      <c r="G20" s="48">
        <v>0</v>
      </c>
      <c r="H20" s="49">
        <f t="shared" si="5"/>
        <v>0</v>
      </c>
    </row>
    <row r="21" spans="1:8" x14ac:dyDescent="0.2">
      <c r="A21" s="32">
        <v>3</v>
      </c>
      <c r="B21" s="33" t="s">
        <v>172</v>
      </c>
      <c r="C21" s="13">
        <f t="shared" ref="C21:H21" si="7">SUM(C22:C30)</f>
        <v>5974814.4699999997</v>
      </c>
      <c r="D21" s="13">
        <f t="shared" si="7"/>
        <v>7085857.4199999999</v>
      </c>
      <c r="E21" s="13">
        <f t="shared" si="7"/>
        <v>13060671.890000001</v>
      </c>
      <c r="F21" s="13">
        <f t="shared" si="7"/>
        <v>12866026.17</v>
      </c>
      <c r="G21" s="13">
        <f t="shared" si="7"/>
        <v>12614121.08</v>
      </c>
      <c r="H21" s="14">
        <f t="shared" si="7"/>
        <v>194645.72000000067</v>
      </c>
    </row>
    <row r="22" spans="1:8" x14ac:dyDescent="0.2">
      <c r="A22" s="34">
        <v>31</v>
      </c>
      <c r="B22" s="65" t="s">
        <v>48</v>
      </c>
      <c r="C22" s="48">
        <v>0</v>
      </c>
      <c r="D22" s="48">
        <v>0</v>
      </c>
      <c r="E22" s="48">
        <f>+C22+D22</f>
        <v>0</v>
      </c>
      <c r="F22" s="48">
        <v>0</v>
      </c>
      <c r="G22" s="48">
        <v>0</v>
      </c>
      <c r="H22" s="49">
        <f t="shared" si="5"/>
        <v>0</v>
      </c>
    </row>
    <row r="23" spans="1:8" x14ac:dyDescent="0.2">
      <c r="A23" s="34">
        <v>32</v>
      </c>
      <c r="B23" s="65" t="s">
        <v>40</v>
      </c>
      <c r="C23" s="48">
        <v>0</v>
      </c>
      <c r="D23" s="48">
        <v>0</v>
      </c>
      <c r="E23" s="48">
        <f t="shared" ref="E23:E30" si="8">+C23+D23</f>
        <v>0</v>
      </c>
      <c r="F23" s="48">
        <v>0</v>
      </c>
      <c r="G23" s="48">
        <v>0</v>
      </c>
      <c r="H23" s="49">
        <f t="shared" si="5"/>
        <v>0</v>
      </c>
    </row>
    <row r="24" spans="1:8" x14ac:dyDescent="0.2">
      <c r="A24" s="34">
        <v>33</v>
      </c>
      <c r="B24" s="65" t="s">
        <v>49</v>
      </c>
      <c r="C24" s="48">
        <v>0</v>
      </c>
      <c r="D24" s="48">
        <v>0</v>
      </c>
      <c r="E24" s="48">
        <f t="shared" si="8"/>
        <v>0</v>
      </c>
      <c r="F24" s="48">
        <v>0</v>
      </c>
      <c r="G24" s="48">
        <v>0</v>
      </c>
      <c r="H24" s="49">
        <f t="shared" si="5"/>
        <v>0</v>
      </c>
    </row>
    <row r="25" spans="1:8" x14ac:dyDescent="0.2">
      <c r="A25" s="34">
        <v>34</v>
      </c>
      <c r="B25" s="65" t="s">
        <v>173</v>
      </c>
      <c r="C25" s="48">
        <v>0</v>
      </c>
      <c r="D25" s="48">
        <v>0</v>
      </c>
      <c r="E25" s="48">
        <f t="shared" si="8"/>
        <v>0</v>
      </c>
      <c r="F25" s="48">
        <v>0</v>
      </c>
      <c r="G25" s="48">
        <v>0</v>
      </c>
      <c r="H25" s="49">
        <f t="shared" si="5"/>
        <v>0</v>
      </c>
    </row>
    <row r="26" spans="1:8" x14ac:dyDescent="0.2">
      <c r="A26" s="34">
        <v>35</v>
      </c>
      <c r="B26" s="65" t="s">
        <v>38</v>
      </c>
      <c r="C26" s="48">
        <v>0</v>
      </c>
      <c r="D26" s="48">
        <v>0</v>
      </c>
      <c r="E26" s="48">
        <f t="shared" si="8"/>
        <v>0</v>
      </c>
      <c r="F26" s="48">
        <v>0</v>
      </c>
      <c r="G26" s="48">
        <v>0</v>
      </c>
      <c r="H26" s="49">
        <f t="shared" si="5"/>
        <v>0</v>
      </c>
    </row>
    <row r="27" spans="1:8" x14ac:dyDescent="0.2">
      <c r="A27" s="34">
        <v>36</v>
      </c>
      <c r="B27" s="65" t="s">
        <v>20</v>
      </c>
      <c r="C27" s="48">
        <v>0</v>
      </c>
      <c r="D27" s="48">
        <v>0</v>
      </c>
      <c r="E27" s="48">
        <f t="shared" si="8"/>
        <v>0</v>
      </c>
      <c r="F27" s="48">
        <v>0</v>
      </c>
      <c r="G27" s="48">
        <v>0</v>
      </c>
      <c r="H27" s="49">
        <f t="shared" si="5"/>
        <v>0</v>
      </c>
    </row>
    <row r="28" spans="1:8" x14ac:dyDescent="0.2">
      <c r="A28" s="34">
        <v>37</v>
      </c>
      <c r="B28" s="65" t="s">
        <v>21</v>
      </c>
      <c r="C28" s="48">
        <v>5974814.4699999997</v>
      </c>
      <c r="D28" s="48">
        <v>7085857.4199999999</v>
      </c>
      <c r="E28" s="48">
        <f t="shared" si="8"/>
        <v>13060671.890000001</v>
      </c>
      <c r="F28" s="48">
        <v>12866026.17</v>
      </c>
      <c r="G28" s="48">
        <v>12614121.08</v>
      </c>
      <c r="H28" s="49">
        <f t="shared" si="5"/>
        <v>194645.72000000067</v>
      </c>
    </row>
    <row r="29" spans="1:8" x14ac:dyDescent="0.2">
      <c r="A29" s="34">
        <v>38</v>
      </c>
      <c r="B29" s="65" t="s">
        <v>174</v>
      </c>
      <c r="C29" s="48">
        <v>0</v>
      </c>
      <c r="D29" s="48">
        <v>0</v>
      </c>
      <c r="E29" s="48">
        <f t="shared" si="8"/>
        <v>0</v>
      </c>
      <c r="F29" s="48">
        <v>0</v>
      </c>
      <c r="G29" s="48">
        <v>0</v>
      </c>
      <c r="H29" s="49">
        <f t="shared" si="5"/>
        <v>0</v>
      </c>
    </row>
    <row r="30" spans="1:8" x14ac:dyDescent="0.2">
      <c r="A30" s="34">
        <v>39</v>
      </c>
      <c r="B30" s="65" t="s">
        <v>50</v>
      </c>
      <c r="C30" s="48">
        <v>0</v>
      </c>
      <c r="D30" s="48">
        <v>0</v>
      </c>
      <c r="E30" s="48">
        <f t="shared" si="8"/>
        <v>0</v>
      </c>
      <c r="F30" s="48">
        <v>0</v>
      </c>
      <c r="G30" s="48">
        <v>0</v>
      </c>
      <c r="H30" s="49">
        <f t="shared" si="5"/>
        <v>0</v>
      </c>
    </row>
    <row r="31" spans="1:8" x14ac:dyDescent="0.2">
      <c r="A31" s="32">
        <v>4</v>
      </c>
      <c r="B31" s="33" t="s">
        <v>51</v>
      </c>
      <c r="C31" s="13">
        <f t="shared" ref="C31:H31" si="9">SUM(C32:C35)</f>
        <v>0</v>
      </c>
      <c r="D31" s="13">
        <f t="shared" si="9"/>
        <v>0</v>
      </c>
      <c r="E31" s="13">
        <f t="shared" si="9"/>
        <v>0</v>
      </c>
      <c r="F31" s="13">
        <f t="shared" si="9"/>
        <v>0</v>
      </c>
      <c r="G31" s="13">
        <f t="shared" si="9"/>
        <v>0</v>
      </c>
      <c r="H31" s="14">
        <f t="shared" si="9"/>
        <v>0</v>
      </c>
    </row>
    <row r="32" spans="1:8" x14ac:dyDescent="0.2">
      <c r="A32" s="34">
        <v>41</v>
      </c>
      <c r="B32" s="65" t="s">
        <v>175</v>
      </c>
      <c r="C32" s="48">
        <v>0</v>
      </c>
      <c r="D32" s="48">
        <v>0</v>
      </c>
      <c r="E32" s="48">
        <f>+C32+D32</f>
        <v>0</v>
      </c>
      <c r="F32" s="48">
        <v>0</v>
      </c>
      <c r="G32" s="48">
        <v>0</v>
      </c>
      <c r="H32" s="49">
        <f t="shared" si="5"/>
        <v>0</v>
      </c>
    </row>
    <row r="33" spans="1:8" ht="22.5" x14ac:dyDescent="0.2">
      <c r="A33" s="34">
        <v>42</v>
      </c>
      <c r="B33" s="65" t="s">
        <v>41</v>
      </c>
      <c r="C33" s="48">
        <v>0</v>
      </c>
      <c r="D33" s="48">
        <v>0</v>
      </c>
      <c r="E33" s="48">
        <f>+C33+D33</f>
        <v>0</v>
      </c>
      <c r="F33" s="48">
        <v>0</v>
      </c>
      <c r="G33" s="48">
        <v>0</v>
      </c>
      <c r="H33" s="49">
        <f t="shared" si="5"/>
        <v>0</v>
      </c>
    </row>
    <row r="34" spans="1:8" x14ac:dyDescent="0.2">
      <c r="A34" s="34">
        <v>43</v>
      </c>
      <c r="B34" s="65" t="s">
        <v>52</v>
      </c>
      <c r="C34" s="48">
        <v>0</v>
      </c>
      <c r="D34" s="48">
        <v>0</v>
      </c>
      <c r="E34" s="48">
        <f>+C34+D34</f>
        <v>0</v>
      </c>
      <c r="F34" s="48">
        <v>0</v>
      </c>
      <c r="G34" s="48">
        <v>0</v>
      </c>
      <c r="H34" s="49">
        <f t="shared" si="5"/>
        <v>0</v>
      </c>
    </row>
    <row r="35" spans="1:8" x14ac:dyDescent="0.2">
      <c r="A35" s="35">
        <v>44</v>
      </c>
      <c r="B35" s="66" t="s">
        <v>22</v>
      </c>
      <c r="C35" s="53">
        <v>0</v>
      </c>
      <c r="D35" s="53">
        <v>0</v>
      </c>
      <c r="E35" s="53">
        <f>+C35+D35</f>
        <v>0</v>
      </c>
      <c r="F35" s="53">
        <v>0</v>
      </c>
      <c r="G35" s="53">
        <v>0</v>
      </c>
      <c r="H35" s="54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43" customWidth="1"/>
    <col min="2" max="16384" width="12" style="43"/>
  </cols>
  <sheetData>
    <row r="1" spans="1:1" x14ac:dyDescent="0.2">
      <c r="A1" s="29" t="s">
        <v>131</v>
      </c>
    </row>
    <row r="2" spans="1:1" x14ac:dyDescent="0.2">
      <c r="A2" s="44" t="s">
        <v>160</v>
      </c>
    </row>
    <row r="3" spans="1:1" x14ac:dyDescent="0.2">
      <c r="A3" s="44" t="s">
        <v>150</v>
      </c>
    </row>
    <row r="4" spans="1:1" x14ac:dyDescent="0.2">
      <c r="A4" s="44" t="s">
        <v>151</v>
      </c>
    </row>
    <row r="5" spans="1:1" x14ac:dyDescent="0.2">
      <c r="A5" s="44" t="s">
        <v>152</v>
      </c>
    </row>
    <row r="6" spans="1:1" ht="22.5" x14ac:dyDescent="0.2">
      <c r="A6" s="44" t="s">
        <v>153</v>
      </c>
    </row>
    <row r="7" spans="1:1" ht="33.75" x14ac:dyDescent="0.2">
      <c r="A7" s="44" t="s">
        <v>155</v>
      </c>
    </row>
    <row r="8" spans="1:1" ht="22.5" x14ac:dyDescent="0.2">
      <c r="A8" s="44" t="s">
        <v>157</v>
      </c>
    </row>
    <row r="9" spans="1:1" x14ac:dyDescent="0.2">
      <c r="A9" s="44" t="s">
        <v>158</v>
      </c>
    </row>
    <row r="10" spans="1:1" x14ac:dyDescent="0.2">
      <c r="A10" s="44"/>
    </row>
    <row r="11" spans="1:1" x14ac:dyDescent="0.2">
      <c r="A11" s="30" t="s">
        <v>132</v>
      </c>
    </row>
    <row r="12" spans="1:1" x14ac:dyDescent="0.2">
      <c r="A12" s="44" t="s">
        <v>133</v>
      </c>
    </row>
    <row r="13" spans="1:1" ht="11.25" customHeight="1" x14ac:dyDescent="0.2">
      <c r="A13" s="44"/>
    </row>
    <row r="14" spans="1:1" x14ac:dyDescent="0.2">
      <c r="A14" s="30" t="s">
        <v>135</v>
      </c>
    </row>
    <row r="15" spans="1:1" x14ac:dyDescent="0.2">
      <c r="A15" s="44" t="s">
        <v>136</v>
      </c>
    </row>
    <row r="16" spans="1:1" x14ac:dyDescent="0.2">
      <c r="A16" s="44"/>
    </row>
    <row r="17" spans="1:1" x14ac:dyDescent="0.2">
      <c r="A17" s="30" t="s">
        <v>134</v>
      </c>
    </row>
    <row r="18" spans="1:1" ht="39.950000000000003" customHeight="1" x14ac:dyDescent="0.2">
      <c r="A18" s="45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43" customWidth="1"/>
    <col min="2" max="16384" width="12" style="43"/>
  </cols>
  <sheetData>
    <row r="1" spans="1:1" x14ac:dyDescent="0.2">
      <c r="A1" s="29" t="s">
        <v>131</v>
      </c>
    </row>
    <row r="2" spans="1:1" x14ac:dyDescent="0.2">
      <c r="A2" s="44" t="s">
        <v>145</v>
      </c>
    </row>
    <row r="3" spans="1:1" x14ac:dyDescent="0.2">
      <c r="A3" s="44" t="s">
        <v>146</v>
      </c>
    </row>
    <row r="4" spans="1:1" x14ac:dyDescent="0.2">
      <c r="A4" s="67" t="s">
        <v>176</v>
      </c>
    </row>
    <row r="5" spans="1:1" x14ac:dyDescent="0.2">
      <c r="A5" s="44" t="s">
        <v>147</v>
      </c>
    </row>
    <row r="6" spans="1:1" ht="22.5" x14ac:dyDescent="0.2">
      <c r="A6" s="46" t="s">
        <v>148</v>
      </c>
    </row>
    <row r="7" spans="1:1" x14ac:dyDescent="0.2">
      <c r="A7" s="46" t="s">
        <v>149</v>
      </c>
    </row>
    <row r="8" spans="1:1" x14ac:dyDescent="0.2">
      <c r="A8" s="44" t="s">
        <v>150</v>
      </c>
    </row>
    <row r="9" spans="1:1" x14ac:dyDescent="0.2">
      <c r="A9" s="44" t="s">
        <v>151</v>
      </c>
    </row>
    <row r="10" spans="1:1" x14ac:dyDescent="0.2">
      <c r="A10" s="44" t="s">
        <v>152</v>
      </c>
    </row>
    <row r="11" spans="1:1" x14ac:dyDescent="0.2">
      <c r="A11" s="44" t="s">
        <v>153</v>
      </c>
    </row>
    <row r="12" spans="1:1" ht="33.75" x14ac:dyDescent="0.2">
      <c r="A12" s="44" t="s">
        <v>154</v>
      </c>
    </row>
    <row r="13" spans="1:1" ht="33.75" x14ac:dyDescent="0.2">
      <c r="A13" s="44" t="s">
        <v>155</v>
      </c>
    </row>
    <row r="14" spans="1:1" ht="22.5" x14ac:dyDescent="0.2">
      <c r="A14" s="44" t="s">
        <v>156</v>
      </c>
    </row>
    <row r="15" spans="1:1" x14ac:dyDescent="0.2">
      <c r="A15" s="44" t="s">
        <v>157</v>
      </c>
    </row>
    <row r="16" spans="1:1" x14ac:dyDescent="0.2">
      <c r="A16" s="44" t="s">
        <v>158</v>
      </c>
    </row>
    <row r="17" spans="1:1" x14ac:dyDescent="0.2">
      <c r="A17" s="44"/>
    </row>
    <row r="18" spans="1:1" x14ac:dyDescent="0.2">
      <c r="A18" s="30" t="s">
        <v>132</v>
      </c>
    </row>
    <row r="19" spans="1:1" x14ac:dyDescent="0.2">
      <c r="A19" s="44" t="s">
        <v>142</v>
      </c>
    </row>
    <row r="20" spans="1:1" x14ac:dyDescent="0.2">
      <c r="A20" s="44"/>
    </row>
    <row r="21" spans="1:1" x14ac:dyDescent="0.2">
      <c r="A21" s="30" t="s">
        <v>135</v>
      </c>
    </row>
    <row r="22" spans="1:1" x14ac:dyDescent="0.2">
      <c r="A22" s="44" t="s">
        <v>141</v>
      </c>
    </row>
    <row r="23" spans="1:1" x14ac:dyDescent="0.2">
      <c r="A23" s="44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3" activePane="bottomLeft" state="frozen"/>
      <selection pane="bottomLeft" activeCell="E13" sqref="E13"/>
    </sheetView>
  </sheetViews>
  <sheetFormatPr baseColWidth="10" defaultRowHeight="11.25" x14ac:dyDescent="0.2"/>
  <cols>
    <col min="1" max="1" width="9.1640625" style="27" customWidth="1"/>
    <col min="2" max="2" width="61.1640625" style="27" bestFit="1" customWidth="1"/>
    <col min="3" max="3" width="18.33203125" style="27" customWidth="1"/>
    <col min="4" max="4" width="19.83203125" style="27" customWidth="1"/>
    <col min="5" max="5" width="17.83203125" style="27" bestFit="1" customWidth="1"/>
    <col min="6" max="6" width="17.33203125" style="27" bestFit="1" customWidth="1"/>
    <col min="7" max="7" width="14.1640625" style="27" bestFit="1" customWidth="1"/>
    <col min="8" max="8" width="19.1640625" style="27" bestFit="1" customWidth="1"/>
    <col min="9" max="16384" width="12" style="27"/>
  </cols>
  <sheetData>
    <row r="1" spans="1:8" ht="60" customHeight="1" x14ac:dyDescent="0.2">
      <c r="A1" s="87" t="s">
        <v>222</v>
      </c>
      <c r="B1" s="88"/>
      <c r="C1" s="88"/>
      <c r="D1" s="88"/>
      <c r="E1" s="88"/>
      <c r="F1" s="88"/>
      <c r="G1" s="88"/>
      <c r="H1" s="89"/>
    </row>
    <row r="2" spans="1:8" ht="24.95" customHeight="1" x14ac:dyDescent="0.2">
      <c r="A2" s="36" t="s">
        <v>3</v>
      </c>
      <c r="B2" s="36" t="s">
        <v>4</v>
      </c>
      <c r="C2" s="37" t="s">
        <v>5</v>
      </c>
      <c r="D2" s="37" t="s">
        <v>143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28">
        <v>900001</v>
      </c>
      <c r="B3" s="5" t="s">
        <v>12</v>
      </c>
      <c r="C3" s="6">
        <f t="shared" ref="C3:H3" si="0">SUM(C4+C12+C22+C32+C42+C52+C56+C64+C68)</f>
        <v>5974814.4700000007</v>
      </c>
      <c r="D3" s="6">
        <f t="shared" si="0"/>
        <v>7085857.4199999999</v>
      </c>
      <c r="E3" s="6">
        <f t="shared" si="0"/>
        <v>13060671.889999999</v>
      </c>
      <c r="F3" s="6">
        <f t="shared" si="0"/>
        <v>12866026.169999998</v>
      </c>
      <c r="G3" s="6">
        <f t="shared" si="0"/>
        <v>12614121.079999998</v>
      </c>
      <c r="H3" s="7">
        <f t="shared" si="0"/>
        <v>194645.71999999983</v>
      </c>
    </row>
    <row r="4" spans="1:8" x14ac:dyDescent="0.2">
      <c r="A4" s="47">
        <v>1000</v>
      </c>
      <c r="B4" s="20" t="s">
        <v>59</v>
      </c>
      <c r="C4" s="71">
        <f t="shared" ref="C4:H4" si="1">SUM(C5:C11)</f>
        <v>2953827.5</v>
      </c>
      <c r="D4" s="71">
        <f t="shared" si="1"/>
        <v>396478.95</v>
      </c>
      <c r="E4" s="71">
        <f t="shared" si="1"/>
        <v>3350306.4499999997</v>
      </c>
      <c r="F4" s="71">
        <f t="shared" si="1"/>
        <v>3187664.94</v>
      </c>
      <c r="G4" s="71">
        <f t="shared" si="1"/>
        <v>3134702.7600000002</v>
      </c>
      <c r="H4" s="72">
        <f t="shared" si="1"/>
        <v>162641.50999999983</v>
      </c>
    </row>
    <row r="5" spans="1:8" x14ac:dyDescent="0.2">
      <c r="A5" s="47">
        <v>1100</v>
      </c>
      <c r="B5" s="50" t="s">
        <v>60</v>
      </c>
      <c r="C5" s="71">
        <v>1969232.63</v>
      </c>
      <c r="D5" s="71">
        <v>-12991.51</v>
      </c>
      <c r="E5" s="71">
        <f>C5+D5</f>
        <v>1956241.1199999999</v>
      </c>
      <c r="F5" s="71">
        <v>1843346.02</v>
      </c>
      <c r="G5" s="71">
        <v>1843346.02</v>
      </c>
      <c r="H5" s="72">
        <f>E5-F5</f>
        <v>112895.09999999986</v>
      </c>
    </row>
    <row r="6" spans="1:8" x14ac:dyDescent="0.2">
      <c r="A6" s="47">
        <v>1200</v>
      </c>
      <c r="B6" s="50" t="s">
        <v>61</v>
      </c>
      <c r="C6" s="71">
        <v>237743.18</v>
      </c>
      <c r="D6" s="71">
        <v>409470.46</v>
      </c>
      <c r="E6" s="71">
        <f t="shared" ref="E6:E69" si="2">C6+D6</f>
        <v>647213.64</v>
      </c>
      <c r="F6" s="71">
        <v>647213.64</v>
      </c>
      <c r="G6" s="71">
        <v>647213.64</v>
      </c>
      <c r="H6" s="72">
        <f t="shared" ref="H6:H69" si="3">E6-F6</f>
        <v>0</v>
      </c>
    </row>
    <row r="7" spans="1:8" x14ac:dyDescent="0.2">
      <c r="A7" s="47">
        <v>1300</v>
      </c>
      <c r="B7" s="50" t="s">
        <v>62</v>
      </c>
      <c r="C7" s="71">
        <v>248177.27</v>
      </c>
      <c r="D7" s="71">
        <v>0</v>
      </c>
      <c r="E7" s="71">
        <f t="shared" si="2"/>
        <v>248177.27</v>
      </c>
      <c r="F7" s="71">
        <v>231687.23</v>
      </c>
      <c r="G7" s="71">
        <v>231687.23</v>
      </c>
      <c r="H7" s="72">
        <f t="shared" si="3"/>
        <v>16490.039999999979</v>
      </c>
    </row>
    <row r="8" spans="1:8" x14ac:dyDescent="0.2">
      <c r="A8" s="47">
        <v>1400</v>
      </c>
      <c r="B8" s="50" t="s">
        <v>63</v>
      </c>
      <c r="C8" s="71">
        <v>439274.42</v>
      </c>
      <c r="D8" s="71">
        <v>0</v>
      </c>
      <c r="E8" s="71">
        <f t="shared" si="2"/>
        <v>439274.42</v>
      </c>
      <c r="F8" s="71">
        <v>413218.05</v>
      </c>
      <c r="G8" s="71">
        <v>360255.87</v>
      </c>
      <c r="H8" s="72">
        <f t="shared" si="3"/>
        <v>26056.369999999995</v>
      </c>
    </row>
    <row r="9" spans="1:8" x14ac:dyDescent="0.2">
      <c r="A9" s="47">
        <v>1500</v>
      </c>
      <c r="B9" s="50" t="s">
        <v>64</v>
      </c>
      <c r="C9" s="71">
        <v>59400</v>
      </c>
      <c r="D9" s="71">
        <v>0</v>
      </c>
      <c r="E9" s="71">
        <f t="shared" si="2"/>
        <v>59400</v>
      </c>
      <c r="F9" s="71">
        <v>52200</v>
      </c>
      <c r="G9" s="71">
        <v>52200</v>
      </c>
      <c r="H9" s="72">
        <f t="shared" si="3"/>
        <v>7200</v>
      </c>
    </row>
    <row r="10" spans="1:8" x14ac:dyDescent="0.2">
      <c r="A10" s="47">
        <v>1600</v>
      </c>
      <c r="B10" s="50" t="s">
        <v>65</v>
      </c>
      <c r="C10" s="71">
        <v>0</v>
      </c>
      <c r="D10" s="71">
        <v>0</v>
      </c>
      <c r="E10" s="71">
        <f t="shared" si="2"/>
        <v>0</v>
      </c>
      <c r="F10" s="71">
        <v>0</v>
      </c>
      <c r="G10" s="71">
        <v>0</v>
      </c>
      <c r="H10" s="72">
        <f t="shared" si="3"/>
        <v>0</v>
      </c>
    </row>
    <row r="11" spans="1:8" x14ac:dyDescent="0.2">
      <c r="A11" s="47">
        <v>1700</v>
      </c>
      <c r="B11" s="50" t="s">
        <v>66</v>
      </c>
      <c r="C11" s="71">
        <v>0</v>
      </c>
      <c r="D11" s="71">
        <v>0</v>
      </c>
      <c r="E11" s="71">
        <f t="shared" si="2"/>
        <v>0</v>
      </c>
      <c r="F11" s="71">
        <v>0</v>
      </c>
      <c r="G11" s="71">
        <v>0</v>
      </c>
      <c r="H11" s="72">
        <f t="shared" si="3"/>
        <v>0</v>
      </c>
    </row>
    <row r="12" spans="1:8" x14ac:dyDescent="0.2">
      <c r="A12" s="47">
        <v>2000</v>
      </c>
      <c r="B12" s="20" t="s">
        <v>67</v>
      </c>
      <c r="C12" s="71">
        <f t="shared" ref="C12:H12" si="4">SUM(C13:C21)</f>
        <v>88025.1</v>
      </c>
      <c r="D12" s="71">
        <f t="shared" si="4"/>
        <v>110382.75</v>
      </c>
      <c r="E12" s="71">
        <f t="shared" si="4"/>
        <v>198407.85</v>
      </c>
      <c r="F12" s="71">
        <f t="shared" si="4"/>
        <v>182957.58000000002</v>
      </c>
      <c r="G12" s="71">
        <f t="shared" si="4"/>
        <v>182957.58000000002</v>
      </c>
      <c r="H12" s="72">
        <f t="shared" si="4"/>
        <v>15450.270000000002</v>
      </c>
    </row>
    <row r="13" spans="1:8" x14ac:dyDescent="0.2">
      <c r="A13" s="47">
        <v>2100</v>
      </c>
      <c r="B13" s="50" t="s">
        <v>68</v>
      </c>
      <c r="C13" s="71">
        <v>32609.52</v>
      </c>
      <c r="D13" s="71">
        <v>68374.399999999994</v>
      </c>
      <c r="E13" s="71">
        <f t="shared" si="2"/>
        <v>100983.92</v>
      </c>
      <c r="F13" s="71">
        <v>100873.2</v>
      </c>
      <c r="G13" s="71">
        <v>100873.2</v>
      </c>
      <c r="H13" s="72">
        <f t="shared" si="3"/>
        <v>110.72000000000116</v>
      </c>
    </row>
    <row r="14" spans="1:8" x14ac:dyDescent="0.2">
      <c r="A14" s="47">
        <v>2200</v>
      </c>
      <c r="B14" s="50" t="s">
        <v>69</v>
      </c>
      <c r="C14" s="71">
        <v>15000</v>
      </c>
      <c r="D14" s="71">
        <v>5000</v>
      </c>
      <c r="E14" s="71">
        <f t="shared" si="2"/>
        <v>20000</v>
      </c>
      <c r="F14" s="71">
        <v>20000</v>
      </c>
      <c r="G14" s="71">
        <v>20000</v>
      </c>
      <c r="H14" s="72">
        <f t="shared" si="3"/>
        <v>0</v>
      </c>
    </row>
    <row r="15" spans="1:8" x14ac:dyDescent="0.2">
      <c r="A15" s="47">
        <v>2300</v>
      </c>
      <c r="B15" s="50" t="s">
        <v>70</v>
      </c>
      <c r="C15" s="71">
        <v>0</v>
      </c>
      <c r="D15" s="71">
        <v>0</v>
      </c>
      <c r="E15" s="71">
        <f t="shared" si="2"/>
        <v>0</v>
      </c>
      <c r="F15" s="71">
        <v>0</v>
      </c>
      <c r="G15" s="71">
        <v>0</v>
      </c>
      <c r="H15" s="72">
        <f t="shared" si="3"/>
        <v>0</v>
      </c>
    </row>
    <row r="16" spans="1:8" x14ac:dyDescent="0.2">
      <c r="A16" s="47">
        <v>2400</v>
      </c>
      <c r="B16" s="50" t="s">
        <v>71</v>
      </c>
      <c r="C16" s="71">
        <v>0</v>
      </c>
      <c r="D16" s="71">
        <v>0</v>
      </c>
      <c r="E16" s="71">
        <f t="shared" si="2"/>
        <v>0</v>
      </c>
      <c r="F16" s="71">
        <v>0</v>
      </c>
      <c r="G16" s="71">
        <v>0</v>
      </c>
      <c r="H16" s="72">
        <f t="shared" si="3"/>
        <v>0</v>
      </c>
    </row>
    <row r="17" spans="1:8" x14ac:dyDescent="0.2">
      <c r="A17" s="47">
        <v>2500</v>
      </c>
      <c r="B17" s="50" t="s">
        <v>72</v>
      </c>
      <c r="C17" s="71">
        <v>0</v>
      </c>
      <c r="D17" s="71">
        <v>0</v>
      </c>
      <c r="E17" s="71">
        <f t="shared" si="2"/>
        <v>0</v>
      </c>
      <c r="F17" s="71">
        <v>0</v>
      </c>
      <c r="G17" s="71">
        <v>0</v>
      </c>
      <c r="H17" s="72">
        <f t="shared" si="3"/>
        <v>0</v>
      </c>
    </row>
    <row r="18" spans="1:8" x14ac:dyDescent="0.2">
      <c r="A18" s="47">
        <v>2600</v>
      </c>
      <c r="B18" s="50" t="s">
        <v>73</v>
      </c>
      <c r="C18" s="71">
        <v>20415.580000000002</v>
      </c>
      <c r="D18" s="71">
        <v>27875.08</v>
      </c>
      <c r="E18" s="71">
        <f t="shared" si="2"/>
        <v>48290.66</v>
      </c>
      <c r="F18" s="71">
        <v>46264.87</v>
      </c>
      <c r="G18" s="71">
        <v>46264.87</v>
      </c>
      <c r="H18" s="72">
        <f t="shared" si="3"/>
        <v>2025.7900000000009</v>
      </c>
    </row>
    <row r="19" spans="1:8" x14ac:dyDescent="0.2">
      <c r="A19" s="47">
        <v>2700</v>
      </c>
      <c r="B19" s="50" t="s">
        <v>74</v>
      </c>
      <c r="C19" s="71">
        <v>20000</v>
      </c>
      <c r="D19" s="71">
        <v>9133.27</v>
      </c>
      <c r="E19" s="71">
        <f t="shared" si="2"/>
        <v>29133.27</v>
      </c>
      <c r="F19" s="71">
        <v>15819.51</v>
      </c>
      <c r="G19" s="71">
        <v>15819.51</v>
      </c>
      <c r="H19" s="72">
        <f t="shared" si="3"/>
        <v>13313.76</v>
      </c>
    </row>
    <row r="20" spans="1:8" x14ac:dyDescent="0.2">
      <c r="A20" s="47">
        <v>2800</v>
      </c>
      <c r="B20" s="50" t="s">
        <v>75</v>
      </c>
      <c r="C20" s="71">
        <v>0</v>
      </c>
      <c r="D20" s="71">
        <v>0</v>
      </c>
      <c r="E20" s="71">
        <f t="shared" si="2"/>
        <v>0</v>
      </c>
      <c r="F20" s="71">
        <v>0</v>
      </c>
      <c r="G20" s="71">
        <v>0</v>
      </c>
      <c r="H20" s="72">
        <f t="shared" si="3"/>
        <v>0</v>
      </c>
    </row>
    <row r="21" spans="1:8" x14ac:dyDescent="0.2">
      <c r="A21" s="47">
        <v>2900</v>
      </c>
      <c r="B21" s="50" t="s">
        <v>76</v>
      </c>
      <c r="C21" s="71">
        <v>0</v>
      </c>
      <c r="D21" s="71">
        <v>0</v>
      </c>
      <c r="E21" s="71">
        <f t="shared" si="2"/>
        <v>0</v>
      </c>
      <c r="F21" s="71">
        <v>0</v>
      </c>
      <c r="G21" s="71">
        <v>0</v>
      </c>
      <c r="H21" s="72">
        <f t="shared" si="3"/>
        <v>0</v>
      </c>
    </row>
    <row r="22" spans="1:8" x14ac:dyDescent="0.2">
      <c r="A22" s="47">
        <v>3000</v>
      </c>
      <c r="B22" s="20" t="s">
        <v>77</v>
      </c>
      <c r="C22" s="71">
        <f t="shared" ref="C22:H22" si="5">SUM(C23:C31)</f>
        <v>2932961.87</v>
      </c>
      <c r="D22" s="71">
        <f t="shared" si="5"/>
        <v>6563947.6899999995</v>
      </c>
      <c r="E22" s="71">
        <f t="shared" si="5"/>
        <v>9496909.5600000005</v>
      </c>
      <c r="F22" s="71">
        <f t="shared" si="5"/>
        <v>9480355.6199999992</v>
      </c>
      <c r="G22" s="71">
        <f t="shared" si="5"/>
        <v>9281412.709999999</v>
      </c>
      <c r="H22" s="72">
        <f t="shared" si="5"/>
        <v>16553.939999999995</v>
      </c>
    </row>
    <row r="23" spans="1:8" x14ac:dyDescent="0.2">
      <c r="A23" s="47">
        <v>3100</v>
      </c>
      <c r="B23" s="50" t="s">
        <v>78</v>
      </c>
      <c r="C23" s="71">
        <v>44000</v>
      </c>
      <c r="D23" s="71">
        <v>4944</v>
      </c>
      <c r="E23" s="71">
        <f t="shared" si="2"/>
        <v>48944</v>
      </c>
      <c r="F23" s="71">
        <v>43730</v>
      </c>
      <c r="G23" s="71">
        <v>43730</v>
      </c>
      <c r="H23" s="72">
        <f t="shared" si="3"/>
        <v>5214</v>
      </c>
    </row>
    <row r="24" spans="1:8" x14ac:dyDescent="0.2">
      <c r="A24" s="47">
        <v>3200</v>
      </c>
      <c r="B24" s="50" t="s">
        <v>79</v>
      </c>
      <c r="C24" s="71">
        <v>0</v>
      </c>
      <c r="D24" s="71">
        <v>0</v>
      </c>
      <c r="E24" s="71">
        <f t="shared" si="2"/>
        <v>0</v>
      </c>
      <c r="F24" s="71">
        <v>0</v>
      </c>
      <c r="G24" s="71">
        <v>0</v>
      </c>
      <c r="H24" s="72">
        <f t="shared" si="3"/>
        <v>0</v>
      </c>
    </row>
    <row r="25" spans="1:8" x14ac:dyDescent="0.2">
      <c r="A25" s="47">
        <v>3300</v>
      </c>
      <c r="B25" s="50" t="s">
        <v>80</v>
      </c>
      <c r="C25" s="71">
        <v>0</v>
      </c>
      <c r="D25" s="71">
        <v>0</v>
      </c>
      <c r="E25" s="71">
        <f t="shared" si="2"/>
        <v>0</v>
      </c>
      <c r="F25" s="71">
        <v>0</v>
      </c>
      <c r="G25" s="71">
        <v>0</v>
      </c>
      <c r="H25" s="72">
        <f t="shared" si="3"/>
        <v>0</v>
      </c>
    </row>
    <row r="26" spans="1:8" x14ac:dyDescent="0.2">
      <c r="A26" s="47">
        <v>3400</v>
      </c>
      <c r="B26" s="50" t="s">
        <v>81</v>
      </c>
      <c r="C26" s="71">
        <v>7138.53</v>
      </c>
      <c r="D26" s="71">
        <v>18319.849999999999</v>
      </c>
      <c r="E26" s="71">
        <f t="shared" si="2"/>
        <v>25458.379999999997</v>
      </c>
      <c r="F26" s="71">
        <v>24257.3</v>
      </c>
      <c r="G26" s="71">
        <v>21815.78</v>
      </c>
      <c r="H26" s="72">
        <f t="shared" si="3"/>
        <v>1201.0799999999981</v>
      </c>
    </row>
    <row r="27" spans="1:8" x14ac:dyDescent="0.2">
      <c r="A27" s="47">
        <v>3500</v>
      </c>
      <c r="B27" s="50" t="s">
        <v>82</v>
      </c>
      <c r="C27" s="71">
        <v>20000</v>
      </c>
      <c r="D27" s="71">
        <v>17466.97</v>
      </c>
      <c r="E27" s="71">
        <f t="shared" si="2"/>
        <v>37466.97</v>
      </c>
      <c r="F27" s="71">
        <v>30561.31</v>
      </c>
      <c r="G27" s="71">
        <v>30561.31</v>
      </c>
      <c r="H27" s="72">
        <f t="shared" si="3"/>
        <v>6905.66</v>
      </c>
    </row>
    <row r="28" spans="1:8" x14ac:dyDescent="0.2">
      <c r="A28" s="47">
        <v>3600</v>
      </c>
      <c r="B28" s="50" t="s">
        <v>83</v>
      </c>
      <c r="C28" s="71">
        <v>1225648.27</v>
      </c>
      <c r="D28" s="71">
        <v>2423739.0699999998</v>
      </c>
      <c r="E28" s="71">
        <f t="shared" si="2"/>
        <v>3649387.34</v>
      </c>
      <c r="F28" s="71">
        <v>3649387.34</v>
      </c>
      <c r="G28" s="71">
        <v>3649387.34</v>
      </c>
      <c r="H28" s="72">
        <f t="shared" si="3"/>
        <v>0</v>
      </c>
    </row>
    <row r="29" spans="1:8" x14ac:dyDescent="0.2">
      <c r="A29" s="47">
        <v>3700</v>
      </c>
      <c r="B29" s="50" t="s">
        <v>84</v>
      </c>
      <c r="C29" s="71">
        <v>21287.17</v>
      </c>
      <c r="D29" s="71">
        <v>-11119.44</v>
      </c>
      <c r="E29" s="71">
        <f t="shared" si="2"/>
        <v>10167.729999999998</v>
      </c>
      <c r="F29" s="71">
        <v>9990.73</v>
      </c>
      <c r="G29" s="71">
        <v>9990.73</v>
      </c>
      <c r="H29" s="72">
        <f t="shared" si="3"/>
        <v>176.99999999999818</v>
      </c>
    </row>
    <row r="30" spans="1:8" x14ac:dyDescent="0.2">
      <c r="A30" s="47">
        <v>3800</v>
      </c>
      <c r="B30" s="50" t="s">
        <v>85</v>
      </c>
      <c r="C30" s="71">
        <v>1569351.7</v>
      </c>
      <c r="D30" s="71">
        <v>4104697.56</v>
      </c>
      <c r="E30" s="71">
        <f t="shared" si="2"/>
        <v>5674049.2599999998</v>
      </c>
      <c r="F30" s="71">
        <v>5674049.2599999998</v>
      </c>
      <c r="G30" s="71">
        <v>5484925.8700000001</v>
      </c>
      <c r="H30" s="72">
        <f t="shared" si="3"/>
        <v>0</v>
      </c>
    </row>
    <row r="31" spans="1:8" x14ac:dyDescent="0.2">
      <c r="A31" s="47">
        <v>3900</v>
      </c>
      <c r="B31" s="50" t="s">
        <v>86</v>
      </c>
      <c r="C31" s="71">
        <v>45536.2</v>
      </c>
      <c r="D31" s="71">
        <v>5899.68</v>
      </c>
      <c r="E31" s="71">
        <f t="shared" si="2"/>
        <v>51435.88</v>
      </c>
      <c r="F31" s="71">
        <v>48379.68</v>
      </c>
      <c r="G31" s="71">
        <v>41001.68</v>
      </c>
      <c r="H31" s="72">
        <f t="shared" si="3"/>
        <v>3056.1999999999971</v>
      </c>
    </row>
    <row r="32" spans="1:8" x14ac:dyDescent="0.2">
      <c r="A32" s="47">
        <v>4000</v>
      </c>
      <c r="B32" s="20" t="s">
        <v>87</v>
      </c>
      <c r="C32" s="71">
        <f t="shared" ref="C32:H32" si="6">SUM(C33:C41)</f>
        <v>0</v>
      </c>
      <c r="D32" s="71">
        <f t="shared" si="6"/>
        <v>0</v>
      </c>
      <c r="E32" s="71">
        <f t="shared" si="6"/>
        <v>0</v>
      </c>
      <c r="F32" s="71">
        <f t="shared" si="6"/>
        <v>0</v>
      </c>
      <c r="G32" s="71">
        <f t="shared" si="6"/>
        <v>0</v>
      </c>
      <c r="H32" s="72">
        <f t="shared" si="6"/>
        <v>0</v>
      </c>
    </row>
    <row r="33" spans="1:8" x14ac:dyDescent="0.2">
      <c r="A33" s="47">
        <v>4100</v>
      </c>
      <c r="B33" s="50" t="s">
        <v>88</v>
      </c>
      <c r="C33" s="71">
        <v>0</v>
      </c>
      <c r="D33" s="71">
        <v>0</v>
      </c>
      <c r="E33" s="71">
        <f t="shared" si="2"/>
        <v>0</v>
      </c>
      <c r="F33" s="71">
        <v>0</v>
      </c>
      <c r="G33" s="71">
        <v>0</v>
      </c>
      <c r="H33" s="72">
        <f t="shared" si="3"/>
        <v>0</v>
      </c>
    </row>
    <row r="34" spans="1:8" x14ac:dyDescent="0.2">
      <c r="A34" s="47">
        <v>4200</v>
      </c>
      <c r="B34" s="50" t="s">
        <v>89</v>
      </c>
      <c r="C34" s="71">
        <v>0</v>
      </c>
      <c r="D34" s="71">
        <v>0</v>
      </c>
      <c r="E34" s="71">
        <f t="shared" si="2"/>
        <v>0</v>
      </c>
      <c r="F34" s="71">
        <v>0</v>
      </c>
      <c r="G34" s="71">
        <v>0</v>
      </c>
      <c r="H34" s="72">
        <f t="shared" si="3"/>
        <v>0</v>
      </c>
    </row>
    <row r="35" spans="1:8" x14ac:dyDescent="0.2">
      <c r="A35" s="47">
        <v>4300</v>
      </c>
      <c r="B35" s="50" t="s">
        <v>90</v>
      </c>
      <c r="C35" s="71">
        <v>0</v>
      </c>
      <c r="D35" s="71">
        <v>0</v>
      </c>
      <c r="E35" s="71">
        <f t="shared" si="2"/>
        <v>0</v>
      </c>
      <c r="F35" s="71">
        <v>0</v>
      </c>
      <c r="G35" s="71">
        <v>0</v>
      </c>
      <c r="H35" s="72">
        <f t="shared" si="3"/>
        <v>0</v>
      </c>
    </row>
    <row r="36" spans="1:8" x14ac:dyDescent="0.2">
      <c r="A36" s="47">
        <v>4400</v>
      </c>
      <c r="B36" s="50" t="s">
        <v>91</v>
      </c>
      <c r="C36" s="71">
        <v>0</v>
      </c>
      <c r="D36" s="71">
        <v>0</v>
      </c>
      <c r="E36" s="71">
        <f t="shared" si="2"/>
        <v>0</v>
      </c>
      <c r="F36" s="71">
        <v>0</v>
      </c>
      <c r="G36" s="71">
        <v>0</v>
      </c>
      <c r="H36" s="72">
        <f t="shared" si="3"/>
        <v>0</v>
      </c>
    </row>
    <row r="37" spans="1:8" x14ac:dyDescent="0.2">
      <c r="A37" s="47">
        <v>4500</v>
      </c>
      <c r="B37" s="50" t="s">
        <v>92</v>
      </c>
      <c r="C37" s="71">
        <v>0</v>
      </c>
      <c r="D37" s="71">
        <v>0</v>
      </c>
      <c r="E37" s="71">
        <f t="shared" si="2"/>
        <v>0</v>
      </c>
      <c r="F37" s="71">
        <v>0</v>
      </c>
      <c r="G37" s="71">
        <v>0</v>
      </c>
      <c r="H37" s="72">
        <f t="shared" si="3"/>
        <v>0</v>
      </c>
    </row>
    <row r="38" spans="1:8" x14ac:dyDescent="0.2">
      <c r="A38" s="47">
        <v>4600</v>
      </c>
      <c r="B38" s="50" t="s">
        <v>93</v>
      </c>
      <c r="C38" s="71">
        <v>0</v>
      </c>
      <c r="D38" s="71">
        <v>0</v>
      </c>
      <c r="E38" s="71">
        <f t="shared" si="2"/>
        <v>0</v>
      </c>
      <c r="F38" s="71">
        <v>0</v>
      </c>
      <c r="G38" s="71">
        <v>0</v>
      </c>
      <c r="H38" s="72">
        <f t="shared" si="3"/>
        <v>0</v>
      </c>
    </row>
    <row r="39" spans="1:8" x14ac:dyDescent="0.2">
      <c r="A39" s="47">
        <v>4700</v>
      </c>
      <c r="B39" s="50" t="s">
        <v>94</v>
      </c>
      <c r="C39" s="71">
        <v>0</v>
      </c>
      <c r="D39" s="71">
        <v>0</v>
      </c>
      <c r="E39" s="71">
        <f t="shared" si="2"/>
        <v>0</v>
      </c>
      <c r="F39" s="71">
        <v>0</v>
      </c>
      <c r="G39" s="71">
        <v>0</v>
      </c>
      <c r="H39" s="72">
        <f t="shared" si="3"/>
        <v>0</v>
      </c>
    </row>
    <row r="40" spans="1:8" x14ac:dyDescent="0.2">
      <c r="A40" s="47">
        <v>4800</v>
      </c>
      <c r="B40" s="50" t="s">
        <v>95</v>
      </c>
      <c r="C40" s="71">
        <v>0</v>
      </c>
      <c r="D40" s="71">
        <v>0</v>
      </c>
      <c r="E40" s="71">
        <f t="shared" si="2"/>
        <v>0</v>
      </c>
      <c r="F40" s="71">
        <v>0</v>
      </c>
      <c r="G40" s="71">
        <v>0</v>
      </c>
      <c r="H40" s="72">
        <f t="shared" si="3"/>
        <v>0</v>
      </c>
    </row>
    <row r="41" spans="1:8" x14ac:dyDescent="0.2">
      <c r="A41" s="47">
        <v>4900</v>
      </c>
      <c r="B41" s="50" t="s">
        <v>96</v>
      </c>
      <c r="C41" s="71">
        <v>0</v>
      </c>
      <c r="D41" s="71">
        <v>0</v>
      </c>
      <c r="E41" s="71">
        <f t="shared" si="2"/>
        <v>0</v>
      </c>
      <c r="F41" s="71">
        <v>0</v>
      </c>
      <c r="G41" s="71">
        <v>0</v>
      </c>
      <c r="H41" s="72">
        <f t="shared" si="3"/>
        <v>0</v>
      </c>
    </row>
    <row r="42" spans="1:8" x14ac:dyDescent="0.2">
      <c r="A42" s="47">
        <v>5000</v>
      </c>
      <c r="B42" s="20" t="s">
        <v>97</v>
      </c>
      <c r="C42" s="71">
        <f t="shared" ref="C42:H42" si="7">SUM(C43:C51)</f>
        <v>0</v>
      </c>
      <c r="D42" s="71">
        <f t="shared" si="7"/>
        <v>15048.03</v>
      </c>
      <c r="E42" s="71">
        <f t="shared" si="7"/>
        <v>15048.03</v>
      </c>
      <c r="F42" s="71">
        <f t="shared" si="7"/>
        <v>15048.03</v>
      </c>
      <c r="G42" s="71">
        <f t="shared" si="7"/>
        <v>15048.03</v>
      </c>
      <c r="H42" s="72">
        <f t="shared" si="7"/>
        <v>0</v>
      </c>
    </row>
    <row r="43" spans="1:8" x14ac:dyDescent="0.2">
      <c r="A43" s="47">
        <v>5100</v>
      </c>
      <c r="B43" s="50" t="s">
        <v>98</v>
      </c>
      <c r="C43" s="71">
        <v>0</v>
      </c>
      <c r="D43" s="71">
        <v>15048.03</v>
      </c>
      <c r="E43" s="71">
        <f t="shared" si="2"/>
        <v>15048.03</v>
      </c>
      <c r="F43" s="71">
        <v>15048.03</v>
      </c>
      <c r="G43" s="71">
        <v>15048.03</v>
      </c>
      <c r="H43" s="72">
        <f t="shared" si="3"/>
        <v>0</v>
      </c>
    </row>
    <row r="44" spans="1:8" x14ac:dyDescent="0.2">
      <c r="A44" s="47">
        <v>5200</v>
      </c>
      <c r="B44" s="50" t="s">
        <v>99</v>
      </c>
      <c r="C44" s="71">
        <v>0</v>
      </c>
      <c r="D44" s="71">
        <v>0</v>
      </c>
      <c r="E44" s="71">
        <f t="shared" si="2"/>
        <v>0</v>
      </c>
      <c r="F44" s="71">
        <v>0</v>
      </c>
      <c r="G44" s="71">
        <v>0</v>
      </c>
      <c r="H44" s="72">
        <f t="shared" si="3"/>
        <v>0</v>
      </c>
    </row>
    <row r="45" spans="1:8" x14ac:dyDescent="0.2">
      <c r="A45" s="47">
        <v>5300</v>
      </c>
      <c r="B45" s="50" t="s">
        <v>100</v>
      </c>
      <c r="C45" s="71">
        <v>0</v>
      </c>
      <c r="D45" s="71">
        <v>0</v>
      </c>
      <c r="E45" s="71">
        <f t="shared" si="2"/>
        <v>0</v>
      </c>
      <c r="F45" s="71">
        <v>0</v>
      </c>
      <c r="G45" s="71">
        <v>0</v>
      </c>
      <c r="H45" s="72">
        <f t="shared" si="3"/>
        <v>0</v>
      </c>
    </row>
    <row r="46" spans="1:8" x14ac:dyDescent="0.2">
      <c r="A46" s="47">
        <v>5400</v>
      </c>
      <c r="B46" s="50" t="s">
        <v>101</v>
      </c>
      <c r="C46" s="71">
        <v>0</v>
      </c>
      <c r="D46" s="71">
        <v>0</v>
      </c>
      <c r="E46" s="71">
        <f t="shared" si="2"/>
        <v>0</v>
      </c>
      <c r="F46" s="71">
        <v>0</v>
      </c>
      <c r="G46" s="71">
        <v>0</v>
      </c>
      <c r="H46" s="72">
        <f t="shared" si="3"/>
        <v>0</v>
      </c>
    </row>
    <row r="47" spans="1:8" x14ac:dyDescent="0.2">
      <c r="A47" s="47">
        <v>5500</v>
      </c>
      <c r="B47" s="50" t="s">
        <v>102</v>
      </c>
      <c r="C47" s="71">
        <v>0</v>
      </c>
      <c r="D47" s="71">
        <v>0</v>
      </c>
      <c r="E47" s="71">
        <f t="shared" si="2"/>
        <v>0</v>
      </c>
      <c r="F47" s="71">
        <v>0</v>
      </c>
      <c r="G47" s="71">
        <v>0</v>
      </c>
      <c r="H47" s="72">
        <f t="shared" si="3"/>
        <v>0</v>
      </c>
    </row>
    <row r="48" spans="1:8" x14ac:dyDescent="0.2">
      <c r="A48" s="47">
        <v>5600</v>
      </c>
      <c r="B48" s="50" t="s">
        <v>103</v>
      </c>
      <c r="C48" s="71">
        <v>0</v>
      </c>
      <c r="D48" s="71">
        <v>0</v>
      </c>
      <c r="E48" s="71">
        <f t="shared" si="2"/>
        <v>0</v>
      </c>
      <c r="F48" s="71">
        <v>0</v>
      </c>
      <c r="G48" s="71">
        <v>0</v>
      </c>
      <c r="H48" s="72">
        <f t="shared" si="3"/>
        <v>0</v>
      </c>
    </row>
    <row r="49" spans="1:8" x14ac:dyDescent="0.2">
      <c r="A49" s="47">
        <v>5700</v>
      </c>
      <c r="B49" s="50" t="s">
        <v>104</v>
      </c>
      <c r="C49" s="71">
        <v>0</v>
      </c>
      <c r="D49" s="71">
        <v>0</v>
      </c>
      <c r="E49" s="71">
        <f t="shared" si="2"/>
        <v>0</v>
      </c>
      <c r="F49" s="71">
        <v>0</v>
      </c>
      <c r="G49" s="71">
        <v>0</v>
      </c>
      <c r="H49" s="72">
        <f t="shared" si="3"/>
        <v>0</v>
      </c>
    </row>
    <row r="50" spans="1:8" x14ac:dyDescent="0.2">
      <c r="A50" s="47">
        <v>5800</v>
      </c>
      <c r="B50" s="50" t="s">
        <v>105</v>
      </c>
      <c r="C50" s="71">
        <v>0</v>
      </c>
      <c r="D50" s="71">
        <v>0</v>
      </c>
      <c r="E50" s="71">
        <f t="shared" si="2"/>
        <v>0</v>
      </c>
      <c r="F50" s="71">
        <v>0</v>
      </c>
      <c r="G50" s="71">
        <v>0</v>
      </c>
      <c r="H50" s="72">
        <f t="shared" si="3"/>
        <v>0</v>
      </c>
    </row>
    <row r="51" spans="1:8" x14ac:dyDescent="0.2">
      <c r="A51" s="47">
        <v>5900</v>
      </c>
      <c r="B51" s="50" t="s">
        <v>106</v>
      </c>
      <c r="C51" s="71">
        <v>0</v>
      </c>
      <c r="D51" s="71">
        <v>0</v>
      </c>
      <c r="E51" s="71">
        <f t="shared" si="2"/>
        <v>0</v>
      </c>
      <c r="F51" s="71">
        <v>0</v>
      </c>
      <c r="G51" s="71">
        <v>0</v>
      </c>
      <c r="H51" s="72">
        <f t="shared" si="3"/>
        <v>0</v>
      </c>
    </row>
    <row r="52" spans="1:8" x14ac:dyDescent="0.2">
      <c r="A52" s="47">
        <v>6000</v>
      </c>
      <c r="B52" s="20" t="s">
        <v>129</v>
      </c>
      <c r="C52" s="71">
        <f t="shared" ref="C52:H52" si="8">SUM(C53:C55)</f>
        <v>0</v>
      </c>
      <c r="D52" s="71">
        <f t="shared" si="8"/>
        <v>0</v>
      </c>
      <c r="E52" s="71">
        <f t="shared" si="8"/>
        <v>0</v>
      </c>
      <c r="F52" s="71">
        <f t="shared" si="8"/>
        <v>0</v>
      </c>
      <c r="G52" s="71">
        <f t="shared" si="8"/>
        <v>0</v>
      </c>
      <c r="H52" s="72">
        <f t="shared" si="8"/>
        <v>0</v>
      </c>
    </row>
    <row r="53" spans="1:8" x14ac:dyDescent="0.2">
      <c r="A53" s="47">
        <v>6100</v>
      </c>
      <c r="B53" s="50" t="s">
        <v>107</v>
      </c>
      <c r="C53" s="71">
        <v>0</v>
      </c>
      <c r="D53" s="71">
        <v>0</v>
      </c>
      <c r="E53" s="71">
        <f t="shared" si="2"/>
        <v>0</v>
      </c>
      <c r="F53" s="71">
        <v>0</v>
      </c>
      <c r="G53" s="71">
        <v>0</v>
      </c>
      <c r="H53" s="72">
        <f t="shared" si="3"/>
        <v>0</v>
      </c>
    </row>
    <row r="54" spans="1:8" x14ac:dyDescent="0.2">
      <c r="A54" s="47">
        <v>6200</v>
      </c>
      <c r="B54" s="50" t="s">
        <v>108</v>
      </c>
      <c r="C54" s="71">
        <v>0</v>
      </c>
      <c r="D54" s="71">
        <v>0</v>
      </c>
      <c r="E54" s="71">
        <f t="shared" si="2"/>
        <v>0</v>
      </c>
      <c r="F54" s="71">
        <v>0</v>
      </c>
      <c r="G54" s="71">
        <v>0</v>
      </c>
      <c r="H54" s="72">
        <f t="shared" si="3"/>
        <v>0</v>
      </c>
    </row>
    <row r="55" spans="1:8" x14ac:dyDescent="0.2">
      <c r="A55" s="47">
        <v>6300</v>
      </c>
      <c r="B55" s="50" t="s">
        <v>109</v>
      </c>
      <c r="C55" s="71">
        <v>0</v>
      </c>
      <c r="D55" s="71">
        <v>0</v>
      </c>
      <c r="E55" s="71">
        <f t="shared" si="2"/>
        <v>0</v>
      </c>
      <c r="F55" s="71">
        <v>0</v>
      </c>
      <c r="G55" s="71">
        <v>0</v>
      </c>
      <c r="H55" s="72">
        <f t="shared" si="3"/>
        <v>0</v>
      </c>
    </row>
    <row r="56" spans="1:8" x14ac:dyDescent="0.2">
      <c r="A56" s="47">
        <v>7000</v>
      </c>
      <c r="B56" s="20" t="s">
        <v>110</v>
      </c>
      <c r="C56" s="71">
        <f t="shared" ref="C56:H56" si="9">SUM(C57:C63)</f>
        <v>0</v>
      </c>
      <c r="D56" s="71">
        <f t="shared" si="9"/>
        <v>0</v>
      </c>
      <c r="E56" s="71">
        <f t="shared" si="9"/>
        <v>0</v>
      </c>
      <c r="F56" s="71">
        <f t="shared" si="9"/>
        <v>0</v>
      </c>
      <c r="G56" s="71">
        <f t="shared" si="9"/>
        <v>0</v>
      </c>
      <c r="H56" s="72">
        <f t="shared" si="9"/>
        <v>0</v>
      </c>
    </row>
    <row r="57" spans="1:8" x14ac:dyDescent="0.2">
      <c r="A57" s="47">
        <v>7100</v>
      </c>
      <c r="B57" s="50" t="s">
        <v>111</v>
      </c>
      <c r="C57" s="71">
        <v>0</v>
      </c>
      <c r="D57" s="71">
        <v>0</v>
      </c>
      <c r="E57" s="71">
        <f t="shared" si="2"/>
        <v>0</v>
      </c>
      <c r="F57" s="71">
        <v>0</v>
      </c>
      <c r="G57" s="71">
        <v>0</v>
      </c>
      <c r="H57" s="72">
        <f t="shared" si="3"/>
        <v>0</v>
      </c>
    </row>
    <row r="58" spans="1:8" x14ac:dyDescent="0.2">
      <c r="A58" s="47">
        <v>7200</v>
      </c>
      <c r="B58" s="50" t="s">
        <v>112</v>
      </c>
      <c r="C58" s="71">
        <v>0</v>
      </c>
      <c r="D58" s="71">
        <v>0</v>
      </c>
      <c r="E58" s="71">
        <f t="shared" si="2"/>
        <v>0</v>
      </c>
      <c r="F58" s="71">
        <v>0</v>
      </c>
      <c r="G58" s="71">
        <v>0</v>
      </c>
      <c r="H58" s="72">
        <f t="shared" si="3"/>
        <v>0</v>
      </c>
    </row>
    <row r="59" spans="1:8" x14ac:dyDescent="0.2">
      <c r="A59" s="47">
        <v>7300</v>
      </c>
      <c r="B59" s="50" t="s">
        <v>113</v>
      </c>
      <c r="C59" s="71">
        <v>0</v>
      </c>
      <c r="D59" s="71">
        <v>0</v>
      </c>
      <c r="E59" s="71">
        <f t="shared" si="2"/>
        <v>0</v>
      </c>
      <c r="F59" s="71">
        <v>0</v>
      </c>
      <c r="G59" s="71">
        <v>0</v>
      </c>
      <c r="H59" s="72">
        <f t="shared" si="3"/>
        <v>0</v>
      </c>
    </row>
    <row r="60" spans="1:8" x14ac:dyDescent="0.2">
      <c r="A60" s="47">
        <v>7400</v>
      </c>
      <c r="B60" s="50" t="s">
        <v>114</v>
      </c>
      <c r="C60" s="71">
        <v>0</v>
      </c>
      <c r="D60" s="71">
        <v>0</v>
      </c>
      <c r="E60" s="71">
        <f t="shared" si="2"/>
        <v>0</v>
      </c>
      <c r="F60" s="71">
        <v>0</v>
      </c>
      <c r="G60" s="71">
        <v>0</v>
      </c>
      <c r="H60" s="72">
        <f t="shared" si="3"/>
        <v>0</v>
      </c>
    </row>
    <row r="61" spans="1:8" x14ac:dyDescent="0.2">
      <c r="A61" s="47">
        <v>7500</v>
      </c>
      <c r="B61" s="50" t="s">
        <v>115</v>
      </c>
      <c r="C61" s="71">
        <v>0</v>
      </c>
      <c r="D61" s="71">
        <v>0</v>
      </c>
      <c r="E61" s="71">
        <f t="shared" si="2"/>
        <v>0</v>
      </c>
      <c r="F61" s="71">
        <v>0</v>
      </c>
      <c r="G61" s="71">
        <v>0</v>
      </c>
      <c r="H61" s="72">
        <f t="shared" si="3"/>
        <v>0</v>
      </c>
    </row>
    <row r="62" spans="1:8" x14ac:dyDescent="0.2">
      <c r="A62" s="47">
        <v>7600</v>
      </c>
      <c r="B62" s="50" t="s">
        <v>116</v>
      </c>
      <c r="C62" s="71">
        <v>0</v>
      </c>
      <c r="D62" s="71">
        <v>0</v>
      </c>
      <c r="E62" s="71">
        <f t="shared" si="2"/>
        <v>0</v>
      </c>
      <c r="F62" s="71">
        <v>0</v>
      </c>
      <c r="G62" s="71">
        <v>0</v>
      </c>
      <c r="H62" s="72">
        <f t="shared" si="3"/>
        <v>0</v>
      </c>
    </row>
    <row r="63" spans="1:8" x14ac:dyDescent="0.2">
      <c r="A63" s="47">
        <v>7900</v>
      </c>
      <c r="B63" s="50" t="s">
        <v>117</v>
      </c>
      <c r="C63" s="71">
        <v>0</v>
      </c>
      <c r="D63" s="71">
        <v>0</v>
      </c>
      <c r="E63" s="71">
        <f t="shared" si="2"/>
        <v>0</v>
      </c>
      <c r="F63" s="71">
        <v>0</v>
      </c>
      <c r="G63" s="71">
        <v>0</v>
      </c>
      <c r="H63" s="72">
        <f t="shared" si="3"/>
        <v>0</v>
      </c>
    </row>
    <row r="64" spans="1:8" x14ac:dyDescent="0.2">
      <c r="A64" s="47">
        <v>8000</v>
      </c>
      <c r="B64" s="20" t="s">
        <v>118</v>
      </c>
      <c r="C64" s="71">
        <f t="shared" ref="C64:H64" si="10">SUM(C65:C67)</f>
        <v>0</v>
      </c>
      <c r="D64" s="71">
        <f t="shared" si="10"/>
        <v>0</v>
      </c>
      <c r="E64" s="71">
        <f t="shared" si="10"/>
        <v>0</v>
      </c>
      <c r="F64" s="71">
        <f t="shared" si="10"/>
        <v>0</v>
      </c>
      <c r="G64" s="71">
        <f t="shared" si="10"/>
        <v>0</v>
      </c>
      <c r="H64" s="72">
        <f t="shared" si="10"/>
        <v>0</v>
      </c>
    </row>
    <row r="65" spans="1:8" x14ac:dyDescent="0.2">
      <c r="A65" s="47">
        <v>8100</v>
      </c>
      <c r="B65" s="50" t="s">
        <v>119</v>
      </c>
      <c r="C65" s="71">
        <v>0</v>
      </c>
      <c r="D65" s="71">
        <v>0</v>
      </c>
      <c r="E65" s="71">
        <f t="shared" si="2"/>
        <v>0</v>
      </c>
      <c r="F65" s="71">
        <v>0</v>
      </c>
      <c r="G65" s="71">
        <v>0</v>
      </c>
      <c r="H65" s="72">
        <f t="shared" si="3"/>
        <v>0</v>
      </c>
    </row>
    <row r="66" spans="1:8" x14ac:dyDescent="0.2">
      <c r="A66" s="47">
        <v>8300</v>
      </c>
      <c r="B66" s="50" t="s">
        <v>120</v>
      </c>
      <c r="C66" s="71">
        <v>0</v>
      </c>
      <c r="D66" s="71">
        <v>0</v>
      </c>
      <c r="E66" s="71">
        <f t="shared" si="2"/>
        <v>0</v>
      </c>
      <c r="F66" s="71">
        <v>0</v>
      </c>
      <c r="G66" s="71">
        <v>0</v>
      </c>
      <c r="H66" s="72">
        <f t="shared" si="3"/>
        <v>0</v>
      </c>
    </row>
    <row r="67" spans="1:8" x14ac:dyDescent="0.2">
      <c r="A67" s="47">
        <v>8500</v>
      </c>
      <c r="B67" s="50" t="s">
        <v>121</v>
      </c>
      <c r="C67" s="71">
        <v>0</v>
      </c>
      <c r="D67" s="71">
        <v>0</v>
      </c>
      <c r="E67" s="71">
        <f t="shared" si="2"/>
        <v>0</v>
      </c>
      <c r="F67" s="71">
        <v>0</v>
      </c>
      <c r="G67" s="71">
        <v>0</v>
      </c>
      <c r="H67" s="72">
        <f t="shared" si="3"/>
        <v>0</v>
      </c>
    </row>
    <row r="68" spans="1:8" x14ac:dyDescent="0.2">
      <c r="A68" s="47">
        <v>9000</v>
      </c>
      <c r="B68" s="20" t="s">
        <v>130</v>
      </c>
      <c r="C68" s="71">
        <f t="shared" ref="C68:H68" si="11">SUM(C69:C75)</f>
        <v>0</v>
      </c>
      <c r="D68" s="71">
        <f t="shared" si="11"/>
        <v>0</v>
      </c>
      <c r="E68" s="71">
        <f t="shared" si="11"/>
        <v>0</v>
      </c>
      <c r="F68" s="71">
        <f t="shared" si="11"/>
        <v>0</v>
      </c>
      <c r="G68" s="71">
        <f t="shared" si="11"/>
        <v>0</v>
      </c>
      <c r="H68" s="72">
        <f t="shared" si="11"/>
        <v>0</v>
      </c>
    </row>
    <row r="69" spans="1:8" x14ac:dyDescent="0.2">
      <c r="A69" s="47">
        <v>9100</v>
      </c>
      <c r="B69" s="50" t="s">
        <v>122</v>
      </c>
      <c r="C69" s="71">
        <v>0</v>
      </c>
      <c r="D69" s="71">
        <v>0</v>
      </c>
      <c r="E69" s="71">
        <f t="shared" si="2"/>
        <v>0</v>
      </c>
      <c r="F69" s="71">
        <v>0</v>
      </c>
      <c r="G69" s="71">
        <v>0</v>
      </c>
      <c r="H69" s="72">
        <f t="shared" si="3"/>
        <v>0</v>
      </c>
    </row>
    <row r="70" spans="1:8" x14ac:dyDescent="0.2">
      <c r="A70" s="47">
        <v>9200</v>
      </c>
      <c r="B70" s="50" t="s">
        <v>123</v>
      </c>
      <c r="C70" s="71">
        <v>0</v>
      </c>
      <c r="D70" s="71">
        <v>0</v>
      </c>
      <c r="E70" s="71">
        <f t="shared" ref="E70:E74" si="12">C70+D70</f>
        <v>0</v>
      </c>
      <c r="F70" s="71">
        <v>0</v>
      </c>
      <c r="G70" s="71">
        <v>0</v>
      </c>
      <c r="H70" s="72">
        <f t="shared" ref="H70:H75" si="13">E70-F70</f>
        <v>0</v>
      </c>
    </row>
    <row r="71" spans="1:8" x14ac:dyDescent="0.2">
      <c r="A71" s="47">
        <v>9300</v>
      </c>
      <c r="B71" s="50" t="s">
        <v>124</v>
      </c>
      <c r="C71" s="71">
        <v>0</v>
      </c>
      <c r="D71" s="71">
        <v>0</v>
      </c>
      <c r="E71" s="71">
        <f t="shared" si="12"/>
        <v>0</v>
      </c>
      <c r="F71" s="71">
        <v>0</v>
      </c>
      <c r="G71" s="71">
        <v>0</v>
      </c>
      <c r="H71" s="72">
        <f t="shared" si="13"/>
        <v>0</v>
      </c>
    </row>
    <row r="72" spans="1:8" x14ac:dyDescent="0.2">
      <c r="A72" s="47">
        <v>9400</v>
      </c>
      <c r="B72" s="50" t="s">
        <v>125</v>
      </c>
      <c r="C72" s="71">
        <v>0</v>
      </c>
      <c r="D72" s="71">
        <v>0</v>
      </c>
      <c r="E72" s="71">
        <f t="shared" si="12"/>
        <v>0</v>
      </c>
      <c r="F72" s="71">
        <v>0</v>
      </c>
      <c r="G72" s="71">
        <v>0</v>
      </c>
      <c r="H72" s="72">
        <f t="shared" si="13"/>
        <v>0</v>
      </c>
    </row>
    <row r="73" spans="1:8" x14ac:dyDescent="0.2">
      <c r="A73" s="47">
        <v>9500</v>
      </c>
      <c r="B73" s="50" t="s">
        <v>126</v>
      </c>
      <c r="C73" s="71">
        <v>0</v>
      </c>
      <c r="D73" s="71">
        <v>0</v>
      </c>
      <c r="E73" s="71">
        <f t="shared" si="12"/>
        <v>0</v>
      </c>
      <c r="F73" s="71">
        <v>0</v>
      </c>
      <c r="G73" s="71">
        <v>0</v>
      </c>
      <c r="H73" s="72">
        <f t="shared" si="13"/>
        <v>0</v>
      </c>
    </row>
    <row r="74" spans="1:8" x14ac:dyDescent="0.2">
      <c r="A74" s="47">
        <v>9600</v>
      </c>
      <c r="B74" s="50" t="s">
        <v>127</v>
      </c>
      <c r="C74" s="71">
        <v>0</v>
      </c>
      <c r="D74" s="71">
        <v>0</v>
      </c>
      <c r="E74" s="71">
        <f t="shared" si="12"/>
        <v>0</v>
      </c>
      <c r="F74" s="71">
        <v>0</v>
      </c>
      <c r="G74" s="71">
        <v>0</v>
      </c>
      <c r="H74" s="72">
        <f t="shared" si="13"/>
        <v>0</v>
      </c>
    </row>
    <row r="75" spans="1:8" x14ac:dyDescent="0.2">
      <c r="A75" s="51">
        <v>9900</v>
      </c>
      <c r="B75" s="52" t="s">
        <v>128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4">
        <f t="shared" si="13"/>
        <v>0</v>
      </c>
    </row>
    <row r="76" spans="1:8" x14ac:dyDescent="0.2">
      <c r="A76" s="31"/>
      <c r="B76" s="31"/>
      <c r="C76" s="31"/>
      <c r="D76" s="31"/>
    </row>
    <row r="77" spans="1:8" x14ac:dyDescent="0.2">
      <c r="A77" s="55" t="s">
        <v>163</v>
      </c>
      <c r="B77" s="56"/>
      <c r="C77" s="56"/>
      <c r="D77" s="57"/>
    </row>
    <row r="78" spans="1:8" x14ac:dyDescent="0.2">
      <c r="A78" s="58"/>
      <c r="B78" s="56"/>
      <c r="C78" s="56"/>
      <c r="D78" s="57"/>
    </row>
    <row r="79" spans="1:8" x14ac:dyDescent="0.2">
      <c r="A79" s="59"/>
      <c r="B79" s="60"/>
      <c r="C79" s="59"/>
      <c r="D79" s="59"/>
    </row>
    <row r="80" spans="1:8" x14ac:dyDescent="0.2">
      <c r="A80" s="61"/>
      <c r="B80" s="59" t="s">
        <v>164</v>
      </c>
      <c r="C80" s="61"/>
      <c r="D80" s="62" t="s">
        <v>164</v>
      </c>
    </row>
    <row r="81" spans="1:4" x14ac:dyDescent="0.2">
      <c r="A81" s="61"/>
      <c r="B81" s="63" t="s">
        <v>177</v>
      </c>
      <c r="C81" s="64"/>
      <c r="D81" s="68" t="s">
        <v>178</v>
      </c>
    </row>
    <row r="82" spans="1:4" x14ac:dyDescent="0.2">
      <c r="A82" s="61"/>
      <c r="B82" s="64" t="s">
        <v>179</v>
      </c>
      <c r="C82" s="59"/>
      <c r="D82" s="68" t="s">
        <v>180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  <pageSetup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43" customWidth="1"/>
    <col min="2" max="16384" width="12" style="43"/>
  </cols>
  <sheetData>
    <row r="1" spans="1:1" x14ac:dyDescent="0.2">
      <c r="A1" s="29" t="s">
        <v>131</v>
      </c>
    </row>
    <row r="2" spans="1:1" x14ac:dyDescent="0.2">
      <c r="A2" s="44" t="s">
        <v>159</v>
      </c>
    </row>
    <row r="3" spans="1:1" x14ac:dyDescent="0.2">
      <c r="A3" s="44" t="s">
        <v>150</v>
      </c>
    </row>
    <row r="4" spans="1:1" x14ac:dyDescent="0.2">
      <c r="A4" s="44" t="s">
        <v>151</v>
      </c>
    </row>
    <row r="5" spans="1:1" x14ac:dyDescent="0.2">
      <c r="A5" s="44" t="s">
        <v>152</v>
      </c>
    </row>
    <row r="6" spans="1:1" ht="22.5" x14ac:dyDescent="0.2">
      <c r="A6" s="44" t="s">
        <v>153</v>
      </c>
    </row>
    <row r="7" spans="1:1" ht="33.75" x14ac:dyDescent="0.2">
      <c r="A7" s="44" t="s">
        <v>155</v>
      </c>
    </row>
    <row r="8" spans="1:1" ht="22.5" x14ac:dyDescent="0.2">
      <c r="A8" s="44" t="s">
        <v>157</v>
      </c>
    </row>
    <row r="9" spans="1:1" x14ac:dyDescent="0.2">
      <c r="A9" s="44" t="s">
        <v>158</v>
      </c>
    </row>
    <row r="10" spans="1:1" x14ac:dyDescent="0.2">
      <c r="A10" s="44"/>
    </row>
    <row r="11" spans="1:1" x14ac:dyDescent="0.2">
      <c r="A11" s="30" t="s">
        <v>132</v>
      </c>
    </row>
    <row r="12" spans="1:1" x14ac:dyDescent="0.2">
      <c r="A12" s="44" t="s">
        <v>162</v>
      </c>
    </row>
    <row r="13" spans="1:1" ht="11.25" customHeight="1" x14ac:dyDescent="0.2">
      <c r="A13" s="44"/>
    </row>
    <row r="14" spans="1:1" x14ac:dyDescent="0.2">
      <c r="A14" s="30" t="s">
        <v>135</v>
      </c>
    </row>
    <row r="15" spans="1:1" x14ac:dyDescent="0.2">
      <c r="A15" s="44" t="s">
        <v>136</v>
      </c>
    </row>
    <row r="16" spans="1:1" x14ac:dyDescent="0.2">
      <c r="A16" s="44"/>
    </row>
    <row r="17" spans="1:1" x14ac:dyDescent="0.2">
      <c r="A17" s="30" t="s">
        <v>134</v>
      </c>
    </row>
    <row r="18" spans="1:1" ht="33.75" x14ac:dyDescent="0.2">
      <c r="A18" s="45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D19" sqref="D19"/>
    </sheetView>
  </sheetViews>
  <sheetFormatPr baseColWidth="10" defaultRowHeight="11.25" x14ac:dyDescent="0.2"/>
  <cols>
    <col min="1" max="1" width="9.1640625" style="27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87" t="s">
        <v>227</v>
      </c>
      <c r="B1" s="88"/>
      <c r="C1" s="88"/>
      <c r="D1" s="88"/>
      <c r="E1" s="88"/>
      <c r="F1" s="88"/>
      <c r="G1" s="88"/>
      <c r="H1" s="89"/>
    </row>
    <row r="2" spans="1:8" ht="24.95" customHeight="1" x14ac:dyDescent="0.2">
      <c r="A2" s="36" t="s">
        <v>16</v>
      </c>
      <c r="B2" s="36" t="s">
        <v>4</v>
      </c>
      <c r="C2" s="37" t="s">
        <v>5</v>
      </c>
      <c r="D2" s="37" t="s">
        <v>143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4">
        <v>900001</v>
      </c>
      <c r="B3" s="5" t="s">
        <v>12</v>
      </c>
      <c r="C3" s="6">
        <f t="shared" ref="C3:H3" si="0">SUM(C4:C8)</f>
        <v>5974814.4699999997</v>
      </c>
      <c r="D3" s="6">
        <f t="shared" si="0"/>
        <v>7085857.4199999999</v>
      </c>
      <c r="E3" s="6">
        <f t="shared" si="0"/>
        <v>13060671.889999999</v>
      </c>
      <c r="F3" s="6">
        <f t="shared" si="0"/>
        <v>12866026.17</v>
      </c>
      <c r="G3" s="6">
        <f t="shared" si="0"/>
        <v>12614121.08</v>
      </c>
      <c r="H3" s="7">
        <f t="shared" si="0"/>
        <v>194645.71999999881</v>
      </c>
    </row>
    <row r="4" spans="1:8" x14ac:dyDescent="0.2">
      <c r="A4" s="38">
        <v>1</v>
      </c>
      <c r="B4" s="39" t="s">
        <v>14</v>
      </c>
      <c r="C4" s="48">
        <v>5974814.4699999997</v>
      </c>
      <c r="D4" s="48">
        <v>7070809.3899999997</v>
      </c>
      <c r="E4" s="48">
        <f>C4+D4</f>
        <v>13045623.859999999</v>
      </c>
      <c r="F4" s="48">
        <v>12850978.140000001</v>
      </c>
      <c r="G4" s="48">
        <v>12599073.050000001</v>
      </c>
      <c r="H4" s="72">
        <f t="shared" ref="H4:H5" si="1">E4-F4</f>
        <v>194645.71999999881</v>
      </c>
    </row>
    <row r="5" spans="1:8" x14ac:dyDescent="0.2">
      <c r="A5" s="38">
        <v>2</v>
      </c>
      <c r="B5" s="39" t="s">
        <v>15</v>
      </c>
      <c r="C5" s="48">
        <v>0</v>
      </c>
      <c r="D5" s="48">
        <v>15048.03</v>
      </c>
      <c r="E5" s="48">
        <f t="shared" ref="E5:E7" si="2">C5+D5</f>
        <v>15048.03</v>
      </c>
      <c r="F5" s="48">
        <v>15048.03</v>
      </c>
      <c r="G5" s="48">
        <v>15048.03</v>
      </c>
      <c r="H5" s="72">
        <f t="shared" si="1"/>
        <v>0</v>
      </c>
    </row>
    <row r="6" spans="1:8" x14ac:dyDescent="0.2">
      <c r="A6" s="38">
        <v>3</v>
      </c>
      <c r="B6" s="39" t="s">
        <v>17</v>
      </c>
      <c r="C6" s="48">
        <v>0</v>
      </c>
      <c r="D6" s="48">
        <v>0</v>
      </c>
      <c r="E6" s="48">
        <f t="shared" si="2"/>
        <v>0</v>
      </c>
      <c r="F6" s="48">
        <v>0</v>
      </c>
      <c r="G6" s="48">
        <v>0</v>
      </c>
      <c r="H6" s="72">
        <f>E6-F6</f>
        <v>0</v>
      </c>
    </row>
    <row r="7" spans="1:8" x14ac:dyDescent="0.2">
      <c r="A7" s="38">
        <v>4</v>
      </c>
      <c r="B7" s="39" t="s">
        <v>144</v>
      </c>
      <c r="C7" s="48">
        <v>0</v>
      </c>
      <c r="D7" s="48">
        <v>0</v>
      </c>
      <c r="E7" s="48">
        <f t="shared" si="2"/>
        <v>0</v>
      </c>
      <c r="F7" s="48">
        <v>0</v>
      </c>
      <c r="G7" s="48">
        <v>0</v>
      </c>
      <c r="H7" s="72">
        <f>E7-F7</f>
        <v>0</v>
      </c>
    </row>
    <row r="8" spans="1:8" x14ac:dyDescent="0.2">
      <c r="A8" s="40">
        <v>5</v>
      </c>
      <c r="B8" s="41" t="s">
        <v>119</v>
      </c>
      <c r="C8" s="53">
        <v>0</v>
      </c>
      <c r="D8" s="53">
        <v>0</v>
      </c>
      <c r="E8" s="53">
        <f>C8+D8</f>
        <v>0</v>
      </c>
      <c r="F8" s="53">
        <v>0</v>
      </c>
      <c r="G8" s="53">
        <v>0</v>
      </c>
      <c r="H8" s="74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43" customWidth="1"/>
    <col min="2" max="16384" width="12" style="43"/>
  </cols>
  <sheetData>
    <row r="1" spans="1:1" x14ac:dyDescent="0.2">
      <c r="A1" s="29" t="s">
        <v>131</v>
      </c>
    </row>
    <row r="2" spans="1:1" ht="22.5" x14ac:dyDescent="0.2">
      <c r="A2" s="44" t="s">
        <v>148</v>
      </c>
    </row>
    <row r="3" spans="1:1" x14ac:dyDescent="0.2">
      <c r="A3" s="44" t="s">
        <v>150</v>
      </c>
    </row>
    <row r="4" spans="1:1" x14ac:dyDescent="0.2">
      <c r="A4" s="44" t="s">
        <v>151</v>
      </c>
    </row>
    <row r="5" spans="1:1" x14ac:dyDescent="0.2">
      <c r="A5" s="44" t="s">
        <v>152</v>
      </c>
    </row>
    <row r="6" spans="1:1" ht="22.5" x14ac:dyDescent="0.2">
      <c r="A6" s="44" t="s">
        <v>153</v>
      </c>
    </row>
    <row r="7" spans="1:1" ht="33.75" x14ac:dyDescent="0.2">
      <c r="A7" s="44" t="s">
        <v>155</v>
      </c>
    </row>
    <row r="8" spans="1:1" ht="22.5" x14ac:dyDescent="0.2">
      <c r="A8" s="44" t="s">
        <v>157</v>
      </c>
    </row>
    <row r="9" spans="1:1" x14ac:dyDescent="0.2">
      <c r="A9" s="44" t="s">
        <v>158</v>
      </c>
    </row>
    <row r="10" spans="1:1" x14ac:dyDescent="0.2">
      <c r="A10" s="44"/>
    </row>
    <row r="11" spans="1:1" x14ac:dyDescent="0.2">
      <c r="A11" s="30" t="s">
        <v>132</v>
      </c>
    </row>
    <row r="12" spans="1:1" x14ac:dyDescent="0.2">
      <c r="A12" s="44" t="s">
        <v>133</v>
      </c>
    </row>
    <row r="13" spans="1:1" ht="11.25" customHeight="1" x14ac:dyDescent="0.2">
      <c r="A13" s="44"/>
    </row>
    <row r="14" spans="1:1" x14ac:dyDescent="0.2">
      <c r="A14" s="30" t="s">
        <v>135</v>
      </c>
    </row>
    <row r="15" spans="1:1" x14ac:dyDescent="0.2">
      <c r="A15" s="44" t="s">
        <v>136</v>
      </c>
    </row>
    <row r="16" spans="1:1" x14ac:dyDescent="0.2">
      <c r="A16" s="44"/>
    </row>
    <row r="17" spans="1:1" x14ac:dyDescent="0.2">
      <c r="A17" s="30" t="s">
        <v>134</v>
      </c>
    </row>
    <row r="18" spans="1:1" ht="39.950000000000003" customHeight="1" x14ac:dyDescent="0.2">
      <c r="A18" s="45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pane ySplit="2" topLeftCell="A3" activePane="bottomLeft" state="frozen"/>
      <selection pane="bottomLeft" activeCell="F14" sqref="F14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7" t="s">
        <v>228</v>
      </c>
      <c r="B1" s="88"/>
      <c r="C1" s="88"/>
      <c r="D1" s="88"/>
      <c r="E1" s="88"/>
      <c r="F1" s="88"/>
      <c r="G1" s="88"/>
      <c r="H1" s="89"/>
    </row>
    <row r="2" spans="1:8" ht="24.95" customHeight="1" x14ac:dyDescent="0.2">
      <c r="A2" s="42" t="s">
        <v>2</v>
      </c>
      <c r="B2" s="36" t="s">
        <v>4</v>
      </c>
      <c r="C2" s="37" t="s">
        <v>5</v>
      </c>
      <c r="D2" s="37" t="s">
        <v>143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3">
        <v>900001</v>
      </c>
      <c r="B3" s="2" t="s">
        <v>12</v>
      </c>
      <c r="C3" s="69">
        <f>C4</f>
        <v>5974814.4699999997</v>
      </c>
      <c r="D3" s="69">
        <f t="shared" ref="D3:H3" si="0">D4</f>
        <v>0</v>
      </c>
      <c r="E3" s="69">
        <f t="shared" si="0"/>
        <v>5974814.4699999997</v>
      </c>
      <c r="F3" s="69">
        <f t="shared" si="0"/>
        <v>0</v>
      </c>
      <c r="G3" s="69">
        <f t="shared" si="0"/>
        <v>0</v>
      </c>
      <c r="H3" s="69">
        <f t="shared" si="0"/>
        <v>5974814.4699999997</v>
      </c>
    </row>
    <row r="4" spans="1:8" x14ac:dyDescent="0.2">
      <c r="A4" s="1" t="s">
        <v>201</v>
      </c>
      <c r="B4" s="1" t="s">
        <v>198</v>
      </c>
      <c r="C4" s="1">
        <v>5974814.4699999997</v>
      </c>
      <c r="D4" s="1">
        <v>0</v>
      </c>
      <c r="E4" s="1">
        <f>C4+D4</f>
        <v>5974814.4699999997</v>
      </c>
      <c r="F4" s="1">
        <v>0</v>
      </c>
      <c r="G4" s="1">
        <v>0</v>
      </c>
      <c r="H4" s="1">
        <f>E4-F4</f>
        <v>5974814.4699999997</v>
      </c>
    </row>
  </sheetData>
  <sheetProtection formatCells="0" formatColumns="0" formatRows="0" insertRows="0" deleteRows="0" autoFilter="0"/>
  <protectedRanges>
    <protectedRange sqref="C3:H3" name="Rango1_2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43" customWidth="1"/>
    <col min="2" max="16384" width="12" style="43"/>
  </cols>
  <sheetData>
    <row r="1" spans="1:1" x14ac:dyDescent="0.2">
      <c r="A1" s="29" t="s">
        <v>131</v>
      </c>
    </row>
    <row r="2" spans="1:1" x14ac:dyDescent="0.2">
      <c r="A2" s="44" t="s">
        <v>147</v>
      </c>
    </row>
    <row r="3" spans="1:1" x14ac:dyDescent="0.2">
      <c r="A3" s="44" t="s">
        <v>150</v>
      </c>
    </row>
    <row r="4" spans="1:1" x14ac:dyDescent="0.2">
      <c r="A4" s="44" t="s">
        <v>151</v>
      </c>
    </row>
    <row r="5" spans="1:1" x14ac:dyDescent="0.2">
      <c r="A5" s="44" t="s">
        <v>152</v>
      </c>
    </row>
    <row r="6" spans="1:1" ht="22.5" x14ac:dyDescent="0.2">
      <c r="A6" s="44" t="s">
        <v>153</v>
      </c>
    </row>
    <row r="7" spans="1:1" ht="33.75" x14ac:dyDescent="0.2">
      <c r="A7" s="44" t="s">
        <v>155</v>
      </c>
    </row>
    <row r="8" spans="1:1" ht="22.5" x14ac:dyDescent="0.2">
      <c r="A8" s="44" t="s">
        <v>157</v>
      </c>
    </row>
    <row r="9" spans="1:1" x14ac:dyDescent="0.2">
      <c r="A9" s="44" t="s">
        <v>158</v>
      </c>
    </row>
    <row r="10" spans="1:1" x14ac:dyDescent="0.2">
      <c r="A10" s="44"/>
    </row>
    <row r="11" spans="1:1" x14ac:dyDescent="0.2">
      <c r="A11" s="30" t="s">
        <v>135</v>
      </c>
    </row>
    <row r="12" spans="1:1" x14ac:dyDescent="0.2">
      <c r="A12" s="44" t="s">
        <v>136</v>
      </c>
    </row>
    <row r="13" spans="1:1" x14ac:dyDescent="0.2">
      <c r="A13" s="44"/>
    </row>
    <row r="14" spans="1:1" x14ac:dyDescent="0.2">
      <c r="A14" s="30" t="s">
        <v>134</v>
      </c>
    </row>
    <row r="15" spans="1:1" ht="39.950000000000003" customHeight="1" x14ac:dyDescent="0.2">
      <c r="A15" s="45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D17" sqref="D17"/>
    </sheetView>
  </sheetViews>
  <sheetFormatPr baseColWidth="10" defaultRowHeight="11.25" x14ac:dyDescent="0.2"/>
  <cols>
    <col min="1" max="1" width="9.1640625" style="27" customWidth="1"/>
    <col min="2" max="2" width="91.66406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87" t="s">
        <v>229</v>
      </c>
      <c r="B1" s="88"/>
      <c r="C1" s="88"/>
      <c r="D1" s="88"/>
      <c r="E1" s="88"/>
      <c r="F1" s="88"/>
      <c r="G1" s="88"/>
      <c r="H1" s="89"/>
    </row>
    <row r="2" spans="1:8" ht="24.95" customHeight="1" x14ac:dyDescent="0.2">
      <c r="A2" s="42" t="s">
        <v>31</v>
      </c>
      <c r="B2" s="36" t="s">
        <v>4</v>
      </c>
      <c r="C2" s="37" t="s">
        <v>5</v>
      </c>
      <c r="D2" s="37" t="s">
        <v>143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4">
        <v>900001</v>
      </c>
      <c r="B3" s="5" t="s">
        <v>12</v>
      </c>
      <c r="C3" s="6">
        <f t="shared" ref="C3:H3" si="0">C4+C9</f>
        <v>0</v>
      </c>
      <c r="D3" s="6">
        <f t="shared" si="0"/>
        <v>0</v>
      </c>
      <c r="E3" s="6">
        <f t="shared" si="0"/>
        <v>0</v>
      </c>
      <c r="F3" s="6">
        <f t="shared" si="0"/>
        <v>0</v>
      </c>
      <c r="G3" s="6">
        <f t="shared" si="0"/>
        <v>0</v>
      </c>
      <c r="H3" s="7">
        <f t="shared" si="0"/>
        <v>0</v>
      </c>
    </row>
    <row r="4" spans="1:8" x14ac:dyDescent="0.2">
      <c r="A4" s="19">
        <v>21110</v>
      </c>
      <c r="B4" s="20" t="s">
        <v>57</v>
      </c>
      <c r="C4" s="13">
        <f t="shared" ref="C4:H4" si="1">SUM(C5:C8)</f>
        <v>0</v>
      </c>
      <c r="D4" s="13">
        <f t="shared" si="1"/>
        <v>0</v>
      </c>
      <c r="E4" s="13">
        <f t="shared" si="1"/>
        <v>0</v>
      </c>
      <c r="F4" s="13">
        <f t="shared" si="1"/>
        <v>0</v>
      </c>
      <c r="G4" s="13">
        <f t="shared" si="1"/>
        <v>0</v>
      </c>
      <c r="H4" s="14">
        <f t="shared" si="1"/>
        <v>0</v>
      </c>
    </row>
    <row r="5" spans="1:8" x14ac:dyDescent="0.2">
      <c r="A5" s="19">
        <v>21111</v>
      </c>
      <c r="B5" s="21" t="s">
        <v>23</v>
      </c>
      <c r="C5" s="15"/>
      <c r="D5" s="15"/>
      <c r="E5" s="15"/>
      <c r="F5" s="15"/>
      <c r="G5" s="15"/>
      <c r="H5" s="16"/>
    </row>
    <row r="6" spans="1:8" x14ac:dyDescent="0.2">
      <c r="A6" s="19">
        <v>21112</v>
      </c>
      <c r="B6" s="21" t="s">
        <v>24</v>
      </c>
      <c r="C6" s="15"/>
      <c r="D6" s="15"/>
      <c r="E6" s="15"/>
      <c r="F6" s="15"/>
      <c r="G6" s="15"/>
      <c r="H6" s="16"/>
    </row>
    <row r="7" spans="1:8" ht="12.75" x14ac:dyDescent="0.2">
      <c r="A7" s="19">
        <v>21113</v>
      </c>
      <c r="B7" s="21" t="s">
        <v>25</v>
      </c>
      <c r="C7" s="15"/>
      <c r="D7" s="15"/>
      <c r="E7" s="70" t="s">
        <v>203</v>
      </c>
      <c r="F7" s="15"/>
      <c r="G7" s="15"/>
      <c r="H7" s="16"/>
    </row>
    <row r="8" spans="1:8" x14ac:dyDescent="0.2">
      <c r="A8" s="19">
        <v>21114</v>
      </c>
      <c r="B8" s="21" t="s">
        <v>26</v>
      </c>
      <c r="C8" s="15"/>
      <c r="D8" s="15"/>
      <c r="E8" s="15"/>
      <c r="F8" s="15"/>
      <c r="G8" s="15"/>
      <c r="H8" s="16"/>
    </row>
    <row r="9" spans="1:8" x14ac:dyDescent="0.2">
      <c r="A9" s="24">
        <v>900002</v>
      </c>
      <c r="B9" s="20" t="s">
        <v>44</v>
      </c>
      <c r="C9" s="13">
        <f t="shared" ref="C9:H9" si="2">SUM(C10:C16)</f>
        <v>0</v>
      </c>
      <c r="D9" s="13">
        <f t="shared" si="2"/>
        <v>0</v>
      </c>
      <c r="E9" s="13">
        <f t="shared" si="2"/>
        <v>0</v>
      </c>
      <c r="F9" s="13">
        <f t="shared" si="2"/>
        <v>0</v>
      </c>
      <c r="G9" s="13">
        <f t="shared" si="2"/>
        <v>0</v>
      </c>
      <c r="H9" s="14">
        <f t="shared" si="2"/>
        <v>0</v>
      </c>
    </row>
    <row r="10" spans="1:8" x14ac:dyDescent="0.2">
      <c r="A10" s="19">
        <v>21120</v>
      </c>
      <c r="B10" s="21" t="s">
        <v>28</v>
      </c>
      <c r="C10" s="15"/>
      <c r="D10" s="15"/>
      <c r="E10" s="15"/>
      <c r="F10" s="15"/>
      <c r="G10" s="15"/>
      <c r="H10" s="16"/>
    </row>
    <row r="11" spans="1:8" x14ac:dyDescent="0.2">
      <c r="A11" s="19">
        <v>21130</v>
      </c>
      <c r="B11" s="21" t="s">
        <v>27</v>
      </c>
      <c r="C11" s="15"/>
      <c r="D11" s="15"/>
      <c r="E11" s="15"/>
      <c r="F11" s="15"/>
      <c r="G11" s="15"/>
      <c r="H11" s="16"/>
    </row>
    <row r="12" spans="1:8" x14ac:dyDescent="0.2">
      <c r="A12" s="19">
        <v>21210</v>
      </c>
      <c r="B12" s="21" t="s">
        <v>29</v>
      </c>
      <c r="C12" s="15"/>
      <c r="D12" s="15"/>
      <c r="E12" s="15"/>
      <c r="F12" s="15"/>
      <c r="G12" s="15"/>
      <c r="H12" s="16"/>
    </row>
    <row r="13" spans="1:8" x14ac:dyDescent="0.2">
      <c r="A13" s="19">
        <v>21220</v>
      </c>
      <c r="B13" s="21" t="s">
        <v>42</v>
      </c>
      <c r="C13" s="15"/>
      <c r="D13" s="15"/>
      <c r="E13" s="15"/>
      <c r="F13" s="15"/>
      <c r="G13" s="15"/>
      <c r="H13" s="16"/>
    </row>
    <row r="14" spans="1:8" x14ac:dyDescent="0.2">
      <c r="A14" s="19">
        <v>22200</v>
      </c>
      <c r="B14" s="21" t="s">
        <v>43</v>
      </c>
      <c r="C14" s="15"/>
      <c r="D14" s="15"/>
      <c r="E14" s="15"/>
      <c r="F14" s="15"/>
      <c r="G14" s="15"/>
      <c r="H14" s="16"/>
    </row>
    <row r="15" spans="1:8" x14ac:dyDescent="0.2">
      <c r="A15" s="25">
        <v>22300</v>
      </c>
      <c r="B15" s="26" t="s">
        <v>58</v>
      </c>
      <c r="C15" s="15"/>
      <c r="D15" s="15"/>
      <c r="E15" s="15"/>
      <c r="F15" s="15"/>
      <c r="G15" s="15"/>
      <c r="H15" s="16"/>
    </row>
    <row r="16" spans="1:8" x14ac:dyDescent="0.2">
      <c r="A16" s="22">
        <v>22400</v>
      </c>
      <c r="B16" s="23" t="s">
        <v>30</v>
      </c>
      <c r="C16" s="17"/>
      <c r="D16" s="17"/>
      <c r="E16" s="17"/>
      <c r="F16" s="17"/>
      <c r="G16" s="17"/>
      <c r="H16" s="18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6 E4 E9 E3 D4 C5:D8 C4 C9:D9 G5:H8 G4:H4 G9:H9 G3:H3 F5:F8 F4 F9 F3 E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2017-04-22T19:43:49Z</cp:lastPrinted>
  <dcterms:created xsi:type="dcterms:W3CDTF">2014-02-10T03:37:14Z</dcterms:created>
  <dcterms:modified xsi:type="dcterms:W3CDTF">2018-01-18T22:22:30Z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