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SF" sheetId="4" r:id="rId1"/>
  </sheet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D193" i="4" l="1"/>
  <c r="C193" i="4"/>
  <c r="D190" i="4"/>
  <c r="C190" i="4"/>
  <c r="D186" i="4"/>
  <c r="C186" i="4"/>
  <c r="D181" i="4"/>
  <c r="D178" i="4" s="1"/>
  <c r="C181" i="4"/>
  <c r="C178" i="4"/>
  <c r="D174" i="4"/>
  <c r="C174" i="4"/>
  <c r="C173" i="4"/>
  <c r="D168" i="4"/>
  <c r="C168" i="4"/>
  <c r="D161" i="4"/>
  <c r="C161" i="4"/>
  <c r="D157" i="4"/>
  <c r="C157" i="4"/>
  <c r="D151" i="4"/>
  <c r="C151" i="4"/>
  <c r="D147" i="4"/>
  <c r="C147" i="4"/>
  <c r="D144" i="4"/>
  <c r="C144" i="4"/>
  <c r="C143" i="4" s="1"/>
  <c r="D143" i="4"/>
  <c r="D139" i="4"/>
  <c r="C139" i="4"/>
  <c r="D135" i="4"/>
  <c r="C135" i="4"/>
  <c r="D128" i="4"/>
  <c r="C128" i="4"/>
  <c r="D124" i="4"/>
  <c r="C124" i="4"/>
  <c r="D121" i="4"/>
  <c r="C121" i="4"/>
  <c r="D117" i="4"/>
  <c r="C117" i="4"/>
  <c r="D113" i="4"/>
  <c r="C113" i="4"/>
  <c r="D103" i="4"/>
  <c r="D102" i="4" s="1"/>
  <c r="D101" i="4" s="1"/>
  <c r="C103" i="4"/>
  <c r="C102" i="4"/>
  <c r="D97" i="4"/>
  <c r="C97" i="4"/>
  <c r="D91" i="4"/>
  <c r="C91" i="4"/>
  <c r="D84" i="4"/>
  <c r="C84" i="4"/>
  <c r="D78" i="4"/>
  <c r="C78" i="4"/>
  <c r="D72" i="4"/>
  <c r="C72" i="4"/>
  <c r="D63" i="4"/>
  <c r="C63" i="4"/>
  <c r="D55" i="4"/>
  <c r="C55" i="4"/>
  <c r="D49" i="4"/>
  <c r="C49" i="4"/>
  <c r="D44" i="4"/>
  <c r="C44" i="4"/>
  <c r="C43" i="4" s="1"/>
  <c r="D43" i="4"/>
  <c r="D38" i="4"/>
  <c r="C38" i="4"/>
  <c r="D35" i="4"/>
  <c r="C35" i="4"/>
  <c r="D33" i="4"/>
  <c r="C33" i="4"/>
  <c r="D27" i="4"/>
  <c r="C27" i="4"/>
  <c r="D21" i="4"/>
  <c r="C21" i="4"/>
  <c r="D13" i="4"/>
  <c r="C13" i="4"/>
  <c r="D5" i="4"/>
  <c r="C5" i="4"/>
  <c r="C4" i="4" s="1"/>
  <c r="D4" i="4"/>
  <c r="D3" i="4" s="1"/>
  <c r="C3" i="4" l="1"/>
  <c r="C101" i="4"/>
  <c r="D173" i="4"/>
</calcChain>
</file>

<file path=xl/sharedStrings.xml><?xml version="1.0" encoding="utf-8"?>
<sst xmlns="http://schemas.openxmlformats.org/spreadsheetml/2006/main" count="246" uniqueCount="219">
  <si>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</si>
  <si>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</si>
  <si>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</si>
  <si>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</si>
  <si>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</si>
  <si>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</si>
  <si>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</si>
  <si>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</si>
  <si>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</si>
  <si>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</si>
  <si>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</si>
  <si>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</si>
  <si>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</si>
  <si>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</si>
  <si>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</si>
  <si>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</si>
  <si>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</si>
  <si>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</si>
  <si>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</si>
  <si>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</si>
  <si>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</si>
  <si>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</si>
  <si>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</si>
  <si>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</si>
  <si>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</si>
  <si>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</si>
  <si>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</si>
  <si>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</si>
  <si>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</si>
  <si>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</si>
  <si>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</si>
  <si>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</si>
  <si>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</si>
  <si>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</si>
  <si>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</si>
  <si>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</si>
  <si>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</si>
  <si>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</si>
  <si>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</si>
  <si>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</si>
  <si>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</si>
  <si>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</si>
  <si>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</si>
  <si>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</si>
  <si>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</si>
  <si>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</si>
  <si>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</si>
  <si>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</si>
  <si>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</si>
  <si>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</si>
  <si>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</si>
  <si>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</si>
  <si>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</si>
  <si>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</si>
  <si>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</si>
  <si>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</si>
  <si>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</si>
  <si>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</si>
  <si>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</si>
  <si>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</si>
  <si>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</si>
  <si>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</si>
  <si>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</si>
  <si>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</si>
  <si>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</si>
  <si>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</si>
  <si>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</si>
  <si>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</si>
  <si>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</si>
  <si>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</si>
  <si>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</si>
  <si>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</si>
  <si>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</si>
  <si>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</si>
  <si>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</si>
  <si>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</si>
  <si>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</si>
  <si>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</si>
  <si>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</si>
  <si>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</si>
  <si>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</si>
  <si>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</si>
  <si>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</si>
  <si>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</si>
  <si>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</si>
  <si>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</si>
  <si>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</si>
  <si>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</si>
  <si>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</si>
  <si>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</si>
  <si>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</si>
  <si>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</si>
  <si>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</si>
  <si>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</si>
  <si>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</si>
  <si>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</si>
  <si>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</si>
  <si>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</si>
  <si>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</si>
  <si>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</si>
  <si>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</si>
  <si>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</si>
  <si>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</si>
  <si>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</si>
  <si>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</si>
  <si>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</si>
  <si>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</si>
  <si>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</si>
  <si>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</si>
  <si>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</si>
  <si>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</si>
  <si>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</si>
  <si>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</si>
  <si>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</si>
  <si>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</si>
  <si>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</si>
  <si>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</si>
  <si>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</si>
  <si>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</si>
  <si>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</si>
  <si>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</si>
  <si>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</si>
  <si>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</si>
  <si>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</si>
  <si>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</si>
  <si>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</si>
  <si>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</si>
  <si>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</si>
  <si>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</si>
  <si>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</si>
  <si>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</si>
  <si>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</si>
  <si>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</si>
  <si>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</si>
  <si>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</si>
  <si>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</si>
  <si>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</si>
  <si>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</si>
  <si>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</si>
  <si>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</si>
  <si>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</si>
  <si>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</si>
  <si>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</si>
  <si>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</si>
  <si>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</si>
  <si>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</si>
  <si>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</si>
  <si>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</si>
  <si>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</si>
  <si>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</si>
  <si>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</si>
  <si>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</si>
  <si>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</si>
  <si>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</si>
  <si>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</si>
  <si>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</si>
  <si>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</si>
  <si>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</si>
  <si>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</si>
  <si>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</si>
  <si>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</si>
  <si>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</si>
  <si>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</si>
  <si>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</si>
  <si>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</si>
  <si>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</si>
  <si>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</si>
  <si>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</si>
  <si>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</si>
  <si>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</si>
  <si>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</si>
  <si>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</si>
  <si>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</si>
  <si>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</si>
  <si>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</si>
  <si>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</si>
  <si>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</si>
  <si>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</si>
  <si>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</si>
  <si>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</si>
  <si>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</si>
  <si>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</si>
  <si>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</si>
  <si>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</si>
  <si>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</si>
  <si>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</si>
  <si>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</si>
  <si>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</si>
  <si>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</si>
  <si>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</si>
  <si>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</si>
  <si>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</si>
  <si>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</si>
  <si>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</si>
  <si>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</si>
  <si>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</si>
  <si>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</si>
  <si>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</si>
  <si>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</si>
  <si>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</si>
  <si>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</si>
  <si>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</si>
  <si>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</si>
  <si>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</si>
  <si>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</si>
  <si>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</si>
  <si>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</si>
  <si>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</si>
  <si>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</si>
  <si>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</si>
  <si>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</si>
  <si>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</si>
  <si>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</si>
  <si>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</si>
  <si>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</si>
  <si>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</si>
  <si>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DE SITUACIÓN FINANCIERA
AL  31 DE DICIEMBRE DE 2017</t>
  </si>
  <si>
    <t>Coordinador Area Contable y Administrativa
C.P. Lorena Salgado Tellez</t>
  </si>
  <si>
    <t>Director General
C. Juan Jose Olvera Mojardin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</si>
</sst>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B203" sqref="B203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28" t="s">
        <v>216</v>
      </c>
      <c r="B1" s="29"/>
      <c r="C1" s="29"/>
      <c r="D1" s="29"/>
      <c r="E1" s="30"/>
    </row>
    <row r="2" spans="1:5" s="2" customFormat="1" ht="15" customHeight="1" x14ac:dyDescent="0.2">
      <c r="A2" s="16" t="s">
        <v>0</v>
      </c>
      <c r="B2" s="16" t="s">
        <v>1</v>
      </c>
      <c r="C2" s="17" t="s">
        <v>199</v>
      </c>
      <c r="D2" s="17" t="s">
        <v>200</v>
      </c>
      <c r="E2" s="16" t="s">
        <v>2</v>
      </c>
    </row>
    <row r="3" spans="1:5" s="6" customFormat="1" x14ac:dyDescent="0.2">
      <c r="A3" s="3">
        <v>1000</v>
      </c>
      <c r="B3" s="4" t="s">
        <v>3</v>
      </c>
      <c r="C3" s="31">
        <f>SUM(C4+C43)</f>
        <v>77005906.889999986</v>
      </c>
      <c r="D3" s="31">
        <f>SUM(D4+D43)</f>
        <v>38724288.289999999</v>
      </c>
      <c r="E3" s="5"/>
    </row>
    <row r="4" spans="1:5" ht="12.75" customHeight="1" x14ac:dyDescent="0.2">
      <c r="A4" s="9">
        <v>1100</v>
      </c>
      <c r="B4" s="10" t="s">
        <v>4</v>
      </c>
      <c r="C4" s="32">
        <f>SUM(C5+C13+C21+C27+C33+C35+C38)</f>
        <v>15109158.25</v>
      </c>
      <c r="D4" s="32">
        <f>SUM(D5+D13+D21+D27+D33+D35+D38)</f>
        <v>14900741.560000001</v>
      </c>
      <c r="E4" s="8"/>
    </row>
    <row r="5" spans="1:5" x14ac:dyDescent="0.2">
      <c r="A5" s="7">
        <v>1110</v>
      </c>
      <c r="B5" s="18" t="s">
        <v>5</v>
      </c>
      <c r="C5" s="33">
        <f>SUM(C6:C12)</f>
        <v>6572750.6299999999</v>
      </c>
      <c r="D5" s="33">
        <f>SUM(D6:D12)</f>
        <v>4877579.3499999996</v>
      </c>
      <c r="E5" s="8"/>
    </row>
    <row r="6" spans="1:5" x14ac:dyDescent="0.2">
      <c r="A6" s="7">
        <v>1111</v>
      </c>
      <c r="B6" s="19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19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19" t="s">
        <v>8</v>
      </c>
      <c r="C8" s="33">
        <v>6572750.6299999999</v>
      </c>
      <c r="D8" s="33">
        <v>4877579.3499999996</v>
      </c>
      <c r="E8" s="8"/>
    </row>
    <row r="9" spans="1:5" x14ac:dyDescent="0.2">
      <c r="A9" s="7">
        <v>1114</v>
      </c>
      <c r="B9" s="19" t="s">
        <v>9</v>
      </c>
      <c r="C9" s="33">
        <v>0</v>
      </c>
      <c r="D9" s="33">
        <v>0</v>
      </c>
      <c r="E9" s="8" t="s">
        <v>10</v>
      </c>
    </row>
    <row r="10" spans="1:5" x14ac:dyDescent="0.2">
      <c r="A10" s="7">
        <v>1115</v>
      </c>
      <c r="B10" s="19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19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19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18" t="s">
        <v>14</v>
      </c>
      <c r="C13" s="33">
        <f>SUM(C14:C20)</f>
        <v>8536407.620000001</v>
      </c>
      <c r="D13" s="33">
        <f>SUM(D14:D20)</f>
        <v>10023162.210000001</v>
      </c>
      <c r="E13" s="8"/>
    </row>
    <row r="14" spans="1:5" x14ac:dyDescent="0.2">
      <c r="A14" s="7">
        <v>1121</v>
      </c>
      <c r="B14" s="19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19" t="s">
        <v>16</v>
      </c>
      <c r="C15" s="33">
        <v>4689686.03</v>
      </c>
      <c r="D15" s="33">
        <v>4686400</v>
      </c>
      <c r="E15" s="8" t="s">
        <v>17</v>
      </c>
    </row>
    <row r="16" spans="1:5" x14ac:dyDescent="0.2">
      <c r="A16" s="7">
        <v>1123</v>
      </c>
      <c r="B16" s="19" t="s">
        <v>18</v>
      </c>
      <c r="C16" s="33">
        <v>0</v>
      </c>
      <c r="D16" s="33">
        <v>0</v>
      </c>
      <c r="E16" s="8" t="s">
        <v>19</v>
      </c>
    </row>
    <row r="17" spans="1:5" x14ac:dyDescent="0.2">
      <c r="A17" s="7">
        <v>1124</v>
      </c>
      <c r="B17" s="19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19" t="s">
        <v>203</v>
      </c>
      <c r="C18" s="33">
        <v>0</v>
      </c>
      <c r="D18" s="33">
        <v>0</v>
      </c>
      <c r="E18" s="8" t="s">
        <v>19</v>
      </c>
    </row>
    <row r="19" spans="1:5" x14ac:dyDescent="0.2">
      <c r="A19" s="7">
        <v>1126</v>
      </c>
      <c r="B19" s="19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19" t="s">
        <v>22</v>
      </c>
      <c r="C20" s="33">
        <v>3846721.59</v>
      </c>
      <c r="D20" s="33">
        <v>5336762.21</v>
      </c>
      <c r="E20" s="8" t="s">
        <v>19</v>
      </c>
    </row>
    <row r="21" spans="1:5" x14ac:dyDescent="0.2">
      <c r="A21" s="7">
        <v>1130</v>
      </c>
      <c r="B21" s="18" t="s">
        <v>23</v>
      </c>
      <c r="C21" s="33">
        <f>SUM(C22:C26)</f>
        <v>0</v>
      </c>
      <c r="D21" s="33">
        <f>SUM(D22:D26)</f>
        <v>0</v>
      </c>
      <c r="E21" s="8" t="s">
        <v>19</v>
      </c>
    </row>
    <row r="22" spans="1:5" x14ac:dyDescent="0.2">
      <c r="A22" s="7">
        <v>1131</v>
      </c>
      <c r="B22" s="19" t="s">
        <v>24</v>
      </c>
      <c r="C22" s="33">
        <v>0</v>
      </c>
      <c r="D22" s="33">
        <v>0</v>
      </c>
      <c r="E22" s="8"/>
    </row>
    <row r="23" spans="1:5" x14ac:dyDescent="0.2">
      <c r="A23" s="7">
        <v>1132</v>
      </c>
      <c r="B23" s="19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19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19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19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18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19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19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19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19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19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18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19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18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19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19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18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19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19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19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19" t="s">
        <v>213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2">
        <f>SUM(C44+C49+C55+C63+C72+C78+C84+C91+C97)</f>
        <v>61896748.639999993</v>
      </c>
      <c r="D43" s="32">
        <f>SUM(D44+D49+D55+D63+D72+D78+D84+D91+D97)</f>
        <v>23823546.73</v>
      </c>
      <c r="E43" s="8"/>
    </row>
    <row r="44" spans="1:5" x14ac:dyDescent="0.2">
      <c r="A44" s="7">
        <v>1210</v>
      </c>
      <c r="B44" s="18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19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19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19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19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18" t="s">
        <v>53</v>
      </c>
      <c r="C49" s="33">
        <f>SUM(C50:C54)</f>
        <v>771299.92</v>
      </c>
      <c r="D49" s="33">
        <f>SUM(D50:D54)</f>
        <v>0</v>
      </c>
      <c r="E49" s="8"/>
    </row>
    <row r="50" spans="1:5" x14ac:dyDescent="0.2">
      <c r="A50" s="7">
        <v>1221</v>
      </c>
      <c r="B50" s="19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19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19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19" t="s">
        <v>57</v>
      </c>
      <c r="C53" s="33">
        <v>771299.92</v>
      </c>
      <c r="D53" s="33">
        <v>0</v>
      </c>
      <c r="E53" s="8" t="s">
        <v>19</v>
      </c>
    </row>
    <row r="54" spans="1:5" x14ac:dyDescent="0.2">
      <c r="A54" s="7">
        <v>1229</v>
      </c>
      <c r="B54" s="19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18" t="s">
        <v>59</v>
      </c>
      <c r="C55" s="33">
        <f>SUM(C56:C62)</f>
        <v>61010921.539999999</v>
      </c>
      <c r="D55" s="33">
        <f>SUM(D56:D62)</f>
        <v>23493210.719999999</v>
      </c>
      <c r="E55" s="8" t="s">
        <v>60</v>
      </c>
    </row>
    <row r="56" spans="1:5" x14ac:dyDescent="0.2">
      <c r="A56" s="7">
        <v>1231</v>
      </c>
      <c r="B56" s="19" t="s">
        <v>61</v>
      </c>
      <c r="C56" s="33">
        <v>59222431.799999997</v>
      </c>
      <c r="D56" s="33">
        <v>21704720.98</v>
      </c>
      <c r="E56" s="8"/>
    </row>
    <row r="57" spans="1:5" x14ac:dyDescent="0.2">
      <c r="A57" s="7">
        <v>1232</v>
      </c>
      <c r="B57" s="19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19" t="s">
        <v>63</v>
      </c>
      <c r="C58" s="33">
        <v>1788489.74</v>
      </c>
      <c r="D58" s="33">
        <v>1788489.74</v>
      </c>
      <c r="E58" s="8"/>
    </row>
    <row r="59" spans="1:5" x14ac:dyDescent="0.2">
      <c r="A59" s="7">
        <v>1234</v>
      </c>
      <c r="B59" s="19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19" t="s">
        <v>65</v>
      </c>
      <c r="C60" s="33">
        <v>0</v>
      </c>
      <c r="D60" s="33">
        <v>0</v>
      </c>
      <c r="E60" s="8"/>
    </row>
    <row r="61" spans="1:5" x14ac:dyDescent="0.2">
      <c r="A61" s="7">
        <v>1236</v>
      </c>
      <c r="B61" s="19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19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18" t="s">
        <v>68</v>
      </c>
      <c r="C63" s="33">
        <f>SUM(C64:C71)</f>
        <v>1303027.19</v>
      </c>
      <c r="D63" s="33">
        <f>SUM(D64:D71)</f>
        <v>1253734.0900000001</v>
      </c>
      <c r="E63" s="8" t="s">
        <v>60</v>
      </c>
    </row>
    <row r="64" spans="1:5" x14ac:dyDescent="0.2">
      <c r="A64" s="7">
        <v>1241</v>
      </c>
      <c r="B64" s="19" t="s">
        <v>69</v>
      </c>
      <c r="C64" s="33">
        <v>470261.63</v>
      </c>
      <c r="D64" s="33">
        <v>420069.53</v>
      </c>
      <c r="E64" s="8"/>
    </row>
    <row r="65" spans="1:5" x14ac:dyDescent="0.2">
      <c r="A65" s="7">
        <v>1242</v>
      </c>
      <c r="B65" s="19" t="s">
        <v>70</v>
      </c>
      <c r="C65" s="33">
        <v>11112.56</v>
      </c>
      <c r="D65" s="33">
        <v>11112.56</v>
      </c>
      <c r="E65" s="8"/>
    </row>
    <row r="66" spans="1:5" x14ac:dyDescent="0.2">
      <c r="A66" s="7">
        <v>1243</v>
      </c>
      <c r="B66" s="19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19" t="s">
        <v>201</v>
      </c>
      <c r="C67" s="33">
        <v>821653</v>
      </c>
      <c r="D67" s="33">
        <v>821653</v>
      </c>
      <c r="E67" s="8"/>
    </row>
    <row r="68" spans="1:5" x14ac:dyDescent="0.2">
      <c r="A68" s="7">
        <v>1245</v>
      </c>
      <c r="B68" s="19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19" t="s">
        <v>73</v>
      </c>
      <c r="C69" s="33">
        <v>0</v>
      </c>
      <c r="D69" s="33">
        <v>899</v>
      </c>
      <c r="E69" s="8"/>
    </row>
    <row r="70" spans="1:5" x14ac:dyDescent="0.2">
      <c r="A70" s="7">
        <v>1247</v>
      </c>
      <c r="B70" s="19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19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18" t="s">
        <v>76</v>
      </c>
      <c r="C72" s="33">
        <f>SUM(C73:C77)</f>
        <v>11427.16</v>
      </c>
      <c r="D72" s="33">
        <f>SUM(D73:D77)</f>
        <v>11914.66</v>
      </c>
      <c r="E72" s="8" t="s">
        <v>77</v>
      </c>
    </row>
    <row r="73" spans="1:5" x14ac:dyDescent="0.2">
      <c r="A73" s="7">
        <v>1251</v>
      </c>
      <c r="B73" s="19" t="s">
        <v>78</v>
      </c>
      <c r="C73" s="33">
        <v>11427.16</v>
      </c>
      <c r="D73" s="33">
        <v>11914.66</v>
      </c>
      <c r="E73" s="8"/>
    </row>
    <row r="74" spans="1:5" x14ac:dyDescent="0.2">
      <c r="A74" s="7">
        <v>1252</v>
      </c>
      <c r="B74" s="19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19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19" t="s">
        <v>81</v>
      </c>
      <c r="C76" s="33">
        <v>0</v>
      </c>
      <c r="D76" s="33">
        <v>0</v>
      </c>
      <c r="E76" s="8"/>
    </row>
    <row r="77" spans="1:5" x14ac:dyDescent="0.2">
      <c r="A77" s="7">
        <v>1259</v>
      </c>
      <c r="B77" s="19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18" t="s">
        <v>204</v>
      </c>
      <c r="C78" s="33">
        <f>SUM(C79:C83)</f>
        <v>-1199927.1700000002</v>
      </c>
      <c r="D78" s="33">
        <f>SUM(D79:D83)</f>
        <v>-935312.74</v>
      </c>
      <c r="E78" s="8"/>
    </row>
    <row r="79" spans="1:5" x14ac:dyDescent="0.2">
      <c r="A79" s="7">
        <v>1261</v>
      </c>
      <c r="B79" s="19" t="s">
        <v>83</v>
      </c>
      <c r="C79" s="33">
        <v>-65142.36</v>
      </c>
      <c r="D79" s="33">
        <v>-5010.95</v>
      </c>
      <c r="E79" s="8" t="s">
        <v>60</v>
      </c>
    </row>
    <row r="80" spans="1:5" x14ac:dyDescent="0.2">
      <c r="A80" s="7">
        <v>1262</v>
      </c>
      <c r="B80" s="19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19" t="s">
        <v>85</v>
      </c>
      <c r="C81" s="33">
        <v>-1127819.23</v>
      </c>
      <c r="D81" s="33">
        <v>-924802.04</v>
      </c>
      <c r="E81" s="8" t="s">
        <v>60</v>
      </c>
    </row>
    <row r="82" spans="1:5" x14ac:dyDescent="0.2">
      <c r="A82" s="7">
        <v>1264</v>
      </c>
      <c r="B82" s="19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19" t="s">
        <v>87</v>
      </c>
      <c r="C83" s="33">
        <v>-6965.58</v>
      </c>
      <c r="D83" s="33">
        <v>-5499.75</v>
      </c>
      <c r="E83" s="8" t="s">
        <v>77</v>
      </c>
    </row>
    <row r="84" spans="1:5" x14ac:dyDescent="0.2">
      <c r="A84" s="7">
        <v>1270</v>
      </c>
      <c r="B84" s="18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19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19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19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19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19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19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18" t="s">
        <v>205</v>
      </c>
      <c r="C91" s="33">
        <f>SUM(C92:C96)</f>
        <v>0</v>
      </c>
      <c r="D91" s="33">
        <f>SUM(D92:D96)</f>
        <v>0</v>
      </c>
      <c r="E91" s="8" t="s">
        <v>212</v>
      </c>
    </row>
    <row r="92" spans="1:5" x14ac:dyDescent="0.2">
      <c r="A92" s="7">
        <v>1281</v>
      </c>
      <c r="B92" s="19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19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19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19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19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18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19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19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19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2">
        <f>SUM(C102+C143)</f>
        <v>112942.7</v>
      </c>
      <c r="D101" s="32">
        <f>SUM(D102+D143)</f>
        <v>1024445.6499999999</v>
      </c>
      <c r="E101" s="11"/>
    </row>
    <row r="102" spans="1:5" x14ac:dyDescent="0.2">
      <c r="A102" s="9">
        <v>2100</v>
      </c>
      <c r="B102" s="10" t="s">
        <v>106</v>
      </c>
      <c r="C102" s="32">
        <f>SUM(C103+C113+C117+C121+C124+C128+C135+C139)</f>
        <v>112942.7</v>
      </c>
      <c r="D102" s="32">
        <f>SUM(D103+D113+D117+D121+D124+D128+D135+D139)</f>
        <v>1024445.6499999999</v>
      </c>
      <c r="E102" s="8"/>
    </row>
    <row r="103" spans="1:5" x14ac:dyDescent="0.2">
      <c r="A103" s="7">
        <v>2110</v>
      </c>
      <c r="B103" s="18" t="s">
        <v>107</v>
      </c>
      <c r="C103" s="33">
        <f>SUM(C104:C112)</f>
        <v>112942.7</v>
      </c>
      <c r="D103" s="33">
        <f>SUM(D104:D112)</f>
        <v>101884.43</v>
      </c>
      <c r="E103" s="8" t="s">
        <v>109</v>
      </c>
    </row>
    <row r="104" spans="1:5" x14ac:dyDescent="0.2">
      <c r="A104" s="7">
        <v>2111</v>
      </c>
      <c r="B104" s="19" t="s">
        <v>108</v>
      </c>
      <c r="C104" s="33">
        <v>0</v>
      </c>
      <c r="D104" s="33">
        <v>0</v>
      </c>
      <c r="E104" s="8"/>
    </row>
    <row r="105" spans="1:5" x14ac:dyDescent="0.2">
      <c r="A105" s="7">
        <v>2112</v>
      </c>
      <c r="B105" s="19" t="s">
        <v>110</v>
      </c>
      <c r="C105" s="33">
        <v>19269.84</v>
      </c>
      <c r="D105" s="33">
        <v>7114.07</v>
      </c>
      <c r="E105" s="8"/>
    </row>
    <row r="106" spans="1:5" x14ac:dyDescent="0.2">
      <c r="A106" s="7">
        <v>2113</v>
      </c>
      <c r="B106" s="19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19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19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19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19" t="s">
        <v>115</v>
      </c>
      <c r="C110" s="33">
        <v>93248.86</v>
      </c>
      <c r="D110" s="33">
        <v>94770.36</v>
      </c>
      <c r="E110" s="8"/>
    </row>
    <row r="111" spans="1:5" x14ac:dyDescent="0.2">
      <c r="A111" s="7">
        <v>2118</v>
      </c>
      <c r="B111" s="19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19" t="s">
        <v>117</v>
      </c>
      <c r="C112" s="33">
        <v>424</v>
      </c>
      <c r="D112" s="33">
        <v>0</v>
      </c>
      <c r="E112" s="8"/>
    </row>
    <row r="113" spans="1:5" x14ac:dyDescent="0.2">
      <c r="A113" s="7">
        <v>2120</v>
      </c>
      <c r="B113" s="18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19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19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19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18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19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19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19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18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19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19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18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19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19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19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18" t="s">
        <v>135</v>
      </c>
      <c r="C128" s="33">
        <f>SUM(C129:C134)</f>
        <v>0</v>
      </c>
      <c r="D128" s="33">
        <f>SUM(D129:D134)</f>
        <v>922561.22</v>
      </c>
      <c r="E128" s="8" t="s">
        <v>134</v>
      </c>
    </row>
    <row r="129" spans="1:5" x14ac:dyDescent="0.2">
      <c r="A129" s="7">
        <v>2161</v>
      </c>
      <c r="B129" s="19" t="s">
        <v>136</v>
      </c>
      <c r="C129" s="33">
        <v>0</v>
      </c>
      <c r="D129" s="33">
        <v>922561.22</v>
      </c>
      <c r="E129" s="8"/>
    </row>
    <row r="130" spans="1:5" x14ac:dyDescent="0.2">
      <c r="A130" s="7">
        <v>2162</v>
      </c>
      <c r="B130" s="19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19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19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19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19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18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19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19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19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18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19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19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19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2">
        <f>SUM(C144+C147+C151+C157+C161+C168)</f>
        <v>0</v>
      </c>
      <c r="D143" s="32">
        <f>SUM(D144+D147+D151+D157+D161+D168)</f>
        <v>0</v>
      </c>
      <c r="E143" s="8"/>
    </row>
    <row r="144" spans="1:5" x14ac:dyDescent="0.2">
      <c r="A144" s="7">
        <v>2210</v>
      </c>
      <c r="B144" s="18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19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19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18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19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19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19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18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19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19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19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19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19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18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19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19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19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18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19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19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19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19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19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19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18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19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19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19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19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2">
        <f>SUM(C174+C178+C193)</f>
        <v>76892964.189999998</v>
      </c>
      <c r="D173" s="32">
        <f>SUM(D174+D178+D193)</f>
        <v>37699842.640000001</v>
      </c>
      <c r="E173" s="11"/>
    </row>
    <row r="174" spans="1:5" x14ac:dyDescent="0.2">
      <c r="A174" s="9">
        <v>3100</v>
      </c>
      <c r="B174" s="10" t="s">
        <v>178</v>
      </c>
      <c r="C174" s="32">
        <f>SUM(C175+C176+C177)</f>
        <v>27390736.98</v>
      </c>
      <c r="D174" s="32">
        <f>SUM(D175+D176+D177)</f>
        <v>28866193.890000001</v>
      </c>
      <c r="E174" s="8" t="s">
        <v>179</v>
      </c>
    </row>
    <row r="175" spans="1:5" x14ac:dyDescent="0.2">
      <c r="A175" s="7">
        <v>3110</v>
      </c>
      <c r="B175" s="18" t="s">
        <v>180</v>
      </c>
      <c r="C175" s="33">
        <v>0</v>
      </c>
      <c r="D175" s="33">
        <v>-12656.16</v>
      </c>
      <c r="E175" s="8"/>
    </row>
    <row r="176" spans="1:5" x14ac:dyDescent="0.2">
      <c r="A176" s="7">
        <v>3120</v>
      </c>
      <c r="B176" s="18" t="s">
        <v>181</v>
      </c>
      <c r="C176" s="33">
        <v>27390736.98</v>
      </c>
      <c r="D176" s="33">
        <v>28878850.050000001</v>
      </c>
      <c r="E176" s="8"/>
    </row>
    <row r="177" spans="1:5" x14ac:dyDescent="0.2">
      <c r="A177" s="7">
        <v>3130</v>
      </c>
      <c r="B177" s="18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2">
        <f>SUM(C179+C180+C181+C186+C190)</f>
        <v>49502227.210000001</v>
      </c>
      <c r="D178" s="32">
        <f>SUM(D179+D180+D181+D186+D190)</f>
        <v>8833648.75</v>
      </c>
      <c r="E178" s="8" t="s">
        <v>183</v>
      </c>
    </row>
    <row r="179" spans="1:5" x14ac:dyDescent="0.2">
      <c r="A179" s="7">
        <v>3210</v>
      </c>
      <c r="B179" s="18" t="s">
        <v>210</v>
      </c>
      <c r="C179" s="33">
        <v>2488554.2999999998</v>
      </c>
      <c r="D179" s="33">
        <v>-1245834.3799999999</v>
      </c>
      <c r="E179" s="8"/>
    </row>
    <row r="180" spans="1:5" x14ac:dyDescent="0.2">
      <c r="A180" s="7">
        <v>3220</v>
      </c>
      <c r="B180" s="18" t="s">
        <v>184</v>
      </c>
      <c r="C180" s="33">
        <v>4134592.59</v>
      </c>
      <c r="D180" s="33">
        <v>5393083.1299999999</v>
      </c>
      <c r="E180" s="8"/>
    </row>
    <row r="181" spans="1:5" x14ac:dyDescent="0.2">
      <c r="A181" s="7">
        <v>3230</v>
      </c>
      <c r="B181" s="18" t="s">
        <v>185</v>
      </c>
      <c r="C181" s="33">
        <f>SUM(C182:C185)</f>
        <v>39656038.100000001</v>
      </c>
      <c r="D181" s="33">
        <f>SUM(D182:D185)</f>
        <v>0</v>
      </c>
      <c r="E181" s="8"/>
    </row>
    <row r="182" spans="1:5" x14ac:dyDescent="0.2">
      <c r="A182" s="7">
        <v>3231</v>
      </c>
      <c r="B182" s="19" t="s">
        <v>186</v>
      </c>
      <c r="C182" s="33">
        <v>39656038.100000001</v>
      </c>
      <c r="D182" s="33">
        <v>0</v>
      </c>
      <c r="E182" s="8"/>
    </row>
    <row r="183" spans="1:5" x14ac:dyDescent="0.2">
      <c r="A183" s="7">
        <v>3232</v>
      </c>
      <c r="B183" s="19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19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19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18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19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19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19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18" t="s">
        <v>194</v>
      </c>
      <c r="C190" s="33">
        <f>SUM(C191:C192)</f>
        <v>3223042.22</v>
      </c>
      <c r="D190" s="33">
        <f>SUM(D191:D192)</f>
        <v>4686400</v>
      </c>
      <c r="E190" s="8"/>
    </row>
    <row r="191" spans="1:5" x14ac:dyDescent="0.2">
      <c r="A191" s="7">
        <v>3251</v>
      </c>
      <c r="B191" s="19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19" t="s">
        <v>196</v>
      </c>
      <c r="C192" s="33">
        <v>3223042.22</v>
      </c>
      <c r="D192" s="33">
        <v>4686400</v>
      </c>
      <c r="E192" s="8"/>
    </row>
    <row r="193" spans="1:5" x14ac:dyDescent="0.2">
      <c r="A193" s="9">
        <v>3300</v>
      </c>
      <c r="B193" s="27" t="s">
        <v>211</v>
      </c>
      <c r="C193" s="32">
        <f>SUM(C194:C195)</f>
        <v>0</v>
      </c>
      <c r="D193" s="32">
        <f>SUM(D194:D195)</f>
        <v>0</v>
      </c>
      <c r="E193" s="8"/>
    </row>
    <row r="194" spans="1:5" x14ac:dyDescent="0.2">
      <c r="A194" s="7">
        <v>3310</v>
      </c>
      <c r="B194" s="18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0" t="s">
        <v>198</v>
      </c>
      <c r="C195" s="34">
        <v>0</v>
      </c>
      <c r="D195" s="34">
        <v>0</v>
      </c>
      <c r="E195" s="13"/>
    </row>
    <row r="197" spans="1:5" x14ac:dyDescent="0.2">
      <c r="A197" s="21" t="s">
        <v>214</v>
      </c>
    </row>
    <row r="199" spans="1:5" x14ac:dyDescent="0.2">
      <c r="A199" s="22"/>
      <c r="B199" s="23"/>
      <c r="C199" s="22"/>
      <c r="D199" s="22"/>
    </row>
    <row r="200" spans="1:5" x14ac:dyDescent="0.2">
      <c r="A200" s="24"/>
      <c r="B200" s="22"/>
      <c r="C200" s="22"/>
      <c r="D200" s="22"/>
    </row>
    <row r="201" spans="1:5" x14ac:dyDescent="0.2">
      <c r="A201" s="24"/>
      <c r="B201" s="22" t="s">
        <v>215</v>
      </c>
      <c r="C201" s="24"/>
      <c r="D201" s="24" t="s">
        <v>215</v>
      </c>
    </row>
    <row r="202" spans="1:5" ht="45" x14ac:dyDescent="0.2">
      <c r="A202" s="24"/>
      <c r="B202" s="25" t="s">
        <v>218</v>
      </c>
      <c r="C202" s="26"/>
      <c r="D202" s="25" t="s">
        <v>217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2014-12-05T05:20:54Z</cp:lastPrinted>
  <dcterms:created xsi:type="dcterms:W3CDTF">2012-12-11T20:26:08Z</dcterms:created>
  <dcterms:modified xsi:type="dcterms:W3CDTF">2018-01-18T16:26:44Z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