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C4" i="1" s="1"/>
  <c r="F27" i="4" l="1"/>
  <c r="D5" i="3"/>
  <c r="D79" i="3" s="1"/>
  <c r="G5" i="3"/>
  <c r="G79" i="3" s="1"/>
  <c r="F5" i="3"/>
  <c r="F79" i="3" s="1"/>
  <c r="H16" i="3"/>
  <c r="C5" i="3"/>
  <c r="C79" i="3" s="1"/>
  <c r="H57" i="1"/>
  <c r="H43" i="1"/>
  <c r="H33" i="1"/>
  <c r="H23" i="1"/>
  <c r="G4" i="1"/>
  <c r="G154" i="1" s="1"/>
  <c r="H13" i="1"/>
  <c r="F4" i="1"/>
  <c r="F154" i="1" s="1"/>
  <c r="D16" i="4"/>
  <c r="D27" i="4" s="1"/>
  <c r="G16" i="4"/>
  <c r="E5" i="3"/>
  <c r="H6" i="3"/>
  <c r="G16" i="2"/>
  <c r="G5" i="2"/>
  <c r="G26" i="2" s="1"/>
  <c r="E79" i="1"/>
  <c r="H80" i="1"/>
  <c r="E4" i="1"/>
  <c r="H5" i="1"/>
  <c r="C154" i="1"/>
  <c r="H79" i="1"/>
  <c r="C27" i="4"/>
  <c r="E42" i="3"/>
  <c r="H42" i="3" s="1"/>
  <c r="G11" i="4"/>
  <c r="G4" i="4" s="1"/>
  <c r="G27" i="4" l="1"/>
  <c r="H5" i="3"/>
  <c r="H79" i="3" s="1"/>
  <c r="H4" i="1"/>
  <c r="H154" i="1" s="1"/>
  <c r="E154" i="1"/>
  <c r="E79" i="3"/>
</calcChain>
</file>

<file path=xl/sharedStrings.xml><?xml version="1.0" encoding="utf-8"?>
<sst xmlns="http://schemas.openxmlformats.org/spreadsheetml/2006/main" count="476" uniqueCount="334">
  <si>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</si>
  <si>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</si>
  <si>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</si>
  <si>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</si>
  <si>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</si>
  <si>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</si>
  <si>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</si>
  <si>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</si>
  <si>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</si>
  <si>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</si>
  <si>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</si>
  <si>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</si>
  <si>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</si>
  <si>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</si>
  <si>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</si>
  <si>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</si>
  <si>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</si>
  <si>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</si>
  <si>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</si>
  <si>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</si>
  <si>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</si>
  <si>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</si>
  <si>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</si>
  <si>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</si>
  <si>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</si>
  <si>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</si>
  <si>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</si>
  <si>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</si>
  <si>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</si>
  <si>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</si>
  <si>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</si>
  <si>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</si>
  <si>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</si>
  <si>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</si>
  <si>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</si>
  <si>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</si>
  <si>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</si>
  <si>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</si>
  <si>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</si>
  <si>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</si>
  <si>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</si>
  <si>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</si>
  <si>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</si>
  <si>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</si>
  <si>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</si>
  <si>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</si>
  <si>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</si>
  <si>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</si>
  <si>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</si>
  <si>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</si>
  <si>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</si>
  <si>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</si>
  <si>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</si>
  <si>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</si>
  <si>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</si>
  <si>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</si>
  <si>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</si>
  <si>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</si>
  <si>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</si>
  <si>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</si>
  <si>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</si>
  <si>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</si>
  <si>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</si>
  <si>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</si>
  <si>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</si>
  <si>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</si>
  <si>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</si>
  <si>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</si>
  <si>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</si>
  <si>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</si>
  <si>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</si>
  <si>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</si>
  <si>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</si>
  <si>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</si>
  <si>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</si>
  <si>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</si>
  <si>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</si>
  <si>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</si>
  <si>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</si>
  <si>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</si>
  <si>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</si>
  <si>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</si>
  <si>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</si>
  <si>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</si>
  <si>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</si>
  <si>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</si>
  <si>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</si>
  <si>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</si>
  <si>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</si>
  <si>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</si>
  <si>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</si>
  <si>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</si>
  <si>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</si>
  <si>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</si>
  <si>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</si>
  <si>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</si>
  <si>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</si>
  <si>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</si>
  <si>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</si>
  <si>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</si>
  <si>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</si>
  <si>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</si>
  <si>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</si>
  <si>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</si>
  <si>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</si>
  <si>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</si>
  <si>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</si>
  <si>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</si>
  <si>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</si>
  <si>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</si>
  <si>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</si>
  <si>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</si>
  <si>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</si>
  <si>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</si>
  <si>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</si>
  <si>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</si>
  <si>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</si>
  <si>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</si>
  <si>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</si>
  <si>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</si>
  <si>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</si>
  <si>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</si>
  <si>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</si>
  <si>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</si>
  <si>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</si>
  <si>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</si>
  <si>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</si>
  <si>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</si>
  <si>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</si>
  <si>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</si>
  <si>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</si>
  <si>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</si>
  <si>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</si>
  <si>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</si>
  <si>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</si>
  <si>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</si>
  <si>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</si>
  <si>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</si>
  <si>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</si>
  <si>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</si>
  <si>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</si>
  <si>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</si>
  <si>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</si>
  <si>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</si>
  <si>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</si>
  <si>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</si>
  <si>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</si>
  <si>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</si>
  <si>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</si>
  <si>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</si>
  <si>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</si>
  <si>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</si>
  <si>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</si>
  <si>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</si>
  <si>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</si>
  <si>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</si>
  <si>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</si>
  <si>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</si>
  <si>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</si>
  <si>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</si>
  <si>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</si>
  <si>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</si>
  <si>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</si>
  <si>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</si>
  <si>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</si>
  <si>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</si>
  <si>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</si>
  <si>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</si>
  <si>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</si>
  <si>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</si>
  <si>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</si>
  <si>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</si>
  <si>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</si>
  <si>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</si>
  <si>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</si>
  <si>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</si>
  <si>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</si>
  <si>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</si>
  <si>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</si>
  <si>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</si>
  <si>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</si>
  <si>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</si>
  <si>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</si>
  <si>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</si>
  <si>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</si>
  <si>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</si>
  <si>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</si>
  <si>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</si>
  <si>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</si>
  <si>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</si>
  <si>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</si>
  <si>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</si>
  <si>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</si>
  <si>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</si>
  <si>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</si>
  <si>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</si>
  <si>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</si>
  <si>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</si>
  <si>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</si>
  <si>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</si>
  <si>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</si>
  <si>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</si>
  <si>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</si>
  <si>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</si>
  <si>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</si>
  <si>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</si>
  <si>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</si>
  <si>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</si>
  <si>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</si>
  <si>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</si>
  <si>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</si>
  <si>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</si>
  <si>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</si>
  <si>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</si>
  <si>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</si>
  <si>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</si>
  <si>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</si>
  <si>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</si>
  <si>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</si>
  <si>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</si>
  <si>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</si>
  <si>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</si>
  <si>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</si>
  <si>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</si>
  <si>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</si>
  <si>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</si>
  <si>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</si>
  <si>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</si>
  <si>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</si>
  <si>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</si>
  <si>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</si>
  <si>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</si>
  <si>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</si>
  <si>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</si>
  <si>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</si>
  <si>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</si>
  <si>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</si>
  <si>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</si>
  <si>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</si>
  <si>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</si>
  <si>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</si>
  <si>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</si>
  <si>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</si>
  <si>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</si>
  <si>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</si>
  <si>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</si>
  <si>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</si>
  <si>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</si>
  <si>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</si>
  <si>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</si>
  <si>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</si>
  <si>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</si>
  <si>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</si>
  <si>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</si>
  <si>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</si>
  <si>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</si>
  <si>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</si>
  <si>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</si>
  <si>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</si>
  <si>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</si>
  <si>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</si>
  <si>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</si>
  <si>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</si>
  <si>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</si>
  <si>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</si>
  <si>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</si>
  <si>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</si>
  <si>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</si>
  <si>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</si>
  <si>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</si>
  <si>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</si>
  <si>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</si>
  <si>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</si>
  <si>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</si>
  <si>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</si>
  <si>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</si>
  <si>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</si>
  <si>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</si>
  <si>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</si>
  <si>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</si>
  <si>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</si>
  <si>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</si>
  <si>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</si>
  <si>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</si>
  <si>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</si>
  <si>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</si>
  <si>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</si>
  <si>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</si>
  <si>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</si>
  <si>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</si>
  <si>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</si>
  <si>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</si>
  <si>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</si>
  <si>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</si>
  <si>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</si>
  <si>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</si>
  <si>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</si>
  <si>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</si>
  <si>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</si>
  <si>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</si>
  <si>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</si>
  <si>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</si>
  <si>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</si>
  <si>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</si>
  <si>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</si>
  <si>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</si>
  <si>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</si>
  <si>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</si>
  <si>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</si>
  <si>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</si>
  <si>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</si>
  <si>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</si>
  <si>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</si>
  <si>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</si>
  <si>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</si>
  <si>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</si>
  <si>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</si>
  <si>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</si>
  <si>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</si>
  <si>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</si>
  <si>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</si>
  <si>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</si>
  <si>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</si>
  <si>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</si>
  <si>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</si>
  <si>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</si>
  <si>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SISTEMA PARA EL DESARROLLO INTEGRAL DE LA FAMILIA DEL MUNICIPIO DE SAN MIGUEL DE ALLENDE, GTO.
Clasificación por Objeto del Gasto (Capítulo y Concepto)
al 31 de Diciembre de 2017
PESOS</t>
  </si>
  <si>
    <t>SISTEMA PARA EL DESARROLLO INTEGRAL DE LA FAMILIA DEL MUNICIPIO DE SAN MIGUEL DE ALLENDE, GTO.
Estado Analítico del Ejercicio del Presupuesto de Egresos Detallado - LDF
Clasificación Administrativa
al 31 de Diciembre de 2017
PESOS</t>
  </si>
  <si>
    <t>SISTEMA PARA EL DESARROLLO INTEGRAL DE LA FAMILIA DEL MUNICIPIO DE SAN MIGUEL DE ALLENDE, GTO.
Estado Analítico del Ejercicio del Presupuesto de Egresos Detallado - LDF
Clasificación Funcional (Finalidad y Función)
al 31 de Diciembre de 2017
PESOS</t>
  </si>
  <si>
    <t>SISTEMA PARA EL DESARROLLO INTEGRAL DE LA FAMILIA DEL MUNICIPIO DE SAN MIGUEL DE ALLENDE, GTO.
Estado Analítico del Ejercicio del Presupuesto de Egresos Detallado - LDF
Clasificación de Servicios Personales por Categoría
al 31 de Diciembre de 2017
PESOS</t>
  </si>
  <si>
    <t>Bajo protesta de decir verdad declaramos que los Estados Financieros y sus notas, son razonablemente correctos y son responsabilidad del emisor.</t>
  </si>
  <si>
    <t>_________________________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</si>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</sst>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8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3" fillId="0" borderId="0" xfId="2" applyFont="1" applyAlignment="1" applyProtection="1">
      <alignment vertical="top"/>
    </xf>
    <xf numFmtId="0" fontId="13" fillId="0" borderId="0" xfId="2" applyFont="1" applyAlignment="1" applyProtection="1">
      <alignment vertical="top" wrapText="1"/>
      <protection locked="0"/>
    </xf>
    <xf numFmtId="0" fontId="13" fillId="0" borderId="0" xfId="2" applyFont="1" applyBorder="1" applyAlignment="1" applyProtection="1">
      <alignment horizontal="left" vertical="top" wrapText="1" indent="2"/>
      <protection locked="0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2" applyFont="1" applyAlignment="1" applyProtection="1">
      <alignment horizontal="center" vertical="top"/>
      <protection locked="0"/>
    </xf>
    <xf numFmtId="0" fontId="1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4" t="s">
        <v>326</v>
      </c>
      <c r="B1" s="66"/>
      <c r="C1" s="66"/>
      <c r="D1" s="66"/>
      <c r="E1" s="66"/>
      <c r="F1" s="66"/>
      <c r="G1" s="66"/>
      <c r="H1" s="67"/>
    </row>
    <row r="2" spans="1:8">
      <c r="A2" s="64"/>
      <c r="B2" s="65"/>
      <c r="C2" s="63" t="s">
        <v>0</v>
      </c>
      <c r="D2" s="63"/>
      <c r="E2" s="63"/>
      <c r="F2" s="63"/>
      <c r="G2" s="63"/>
      <c r="H2" s="2"/>
    </row>
    <row r="3" spans="1:8" ht="22.5">
      <c r="A3" s="68" t="s">
        <v>1</v>
      </c>
      <c r="B3" s="69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70" t="s">
        <v>8</v>
      </c>
      <c r="B4" s="71"/>
      <c r="C4" s="5">
        <f>C5+C13+C23+C33+C43+C53+C57+C66+C70</f>
        <v>27472100.000000004</v>
      </c>
      <c r="D4" s="5">
        <f t="shared" ref="D4:H4" si="0">D5+D13+D23+D33+D43+D53+D57+D66+D70</f>
        <v>5024496.1400000006</v>
      </c>
      <c r="E4" s="5">
        <f t="shared" si="0"/>
        <v>32496596.140000001</v>
      </c>
      <c r="F4" s="5">
        <f t="shared" si="0"/>
        <v>26901695.920000002</v>
      </c>
      <c r="G4" s="5">
        <f t="shared" si="0"/>
        <v>26832387.810000002</v>
      </c>
      <c r="H4" s="5">
        <f t="shared" si="0"/>
        <v>5594900.2200000007</v>
      </c>
    </row>
    <row r="5" spans="1:8">
      <c r="A5" s="59" t="s">
        <v>9</v>
      </c>
      <c r="B5" s="60"/>
      <c r="C5" s="6">
        <f>SUM(C6:C12)</f>
        <v>14813719.17</v>
      </c>
      <c r="D5" s="6">
        <f t="shared" ref="D5:H5" si="1">SUM(D6:D12)</f>
        <v>282059.90999999997</v>
      </c>
      <c r="E5" s="6">
        <f t="shared" si="1"/>
        <v>15095779.08</v>
      </c>
      <c r="F5" s="6">
        <f t="shared" si="1"/>
        <v>14256772.790000001</v>
      </c>
      <c r="G5" s="6">
        <f t="shared" si="1"/>
        <v>14256772.790000001</v>
      </c>
      <c r="H5" s="6">
        <f t="shared" si="1"/>
        <v>839006.29</v>
      </c>
    </row>
    <row r="6" spans="1:8">
      <c r="A6" s="35" t="s">
        <v>148</v>
      </c>
      <c r="B6" s="36" t="s">
        <v>10</v>
      </c>
      <c r="C6" s="7">
        <v>9908745.3900000006</v>
      </c>
      <c r="D6" s="7">
        <v>-469802.75</v>
      </c>
      <c r="E6" s="7">
        <f>C6+D6</f>
        <v>9438942.6400000006</v>
      </c>
      <c r="F6" s="7">
        <v>9140983.4000000004</v>
      </c>
      <c r="G6" s="7">
        <v>9140983.4000000004</v>
      </c>
      <c r="H6" s="7">
        <f>E6-F6</f>
        <v>297959.24000000022</v>
      </c>
    </row>
    <row r="7" spans="1:8">
      <c r="A7" s="35" t="s">
        <v>149</v>
      </c>
      <c r="B7" s="36" t="s">
        <v>11</v>
      </c>
      <c r="C7" s="7">
        <v>2615755.34</v>
      </c>
      <c r="D7" s="7">
        <v>894908.85</v>
      </c>
      <c r="E7" s="7">
        <f t="shared" ref="E7:E12" si="2">C7+D7</f>
        <v>3510664.19</v>
      </c>
      <c r="F7" s="7">
        <v>3188308.64</v>
      </c>
      <c r="G7" s="7">
        <v>3188308.64</v>
      </c>
      <c r="H7" s="7">
        <f t="shared" ref="H7:H70" si="3">E7-F7</f>
        <v>322355.54999999981</v>
      </c>
    </row>
    <row r="8" spans="1:8">
      <c r="A8" s="35" t="s">
        <v>150</v>
      </c>
      <c r="B8" s="36" t="s">
        <v>12</v>
      </c>
      <c r="C8" s="7">
        <v>1823338.44</v>
      </c>
      <c r="D8" s="7">
        <v>18420.009999999998</v>
      </c>
      <c r="E8" s="7">
        <f t="shared" si="2"/>
        <v>1841758.45</v>
      </c>
      <c r="F8" s="7">
        <v>1645011.95</v>
      </c>
      <c r="G8" s="7">
        <v>1645011.95</v>
      </c>
      <c r="H8" s="7">
        <f t="shared" si="3"/>
        <v>196746.5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465880</v>
      </c>
      <c r="D10" s="7">
        <v>-161466.20000000001</v>
      </c>
      <c r="E10" s="7">
        <f t="shared" si="2"/>
        <v>304413.8</v>
      </c>
      <c r="F10" s="7">
        <v>282468.8</v>
      </c>
      <c r="G10" s="7">
        <v>282468.8</v>
      </c>
      <c r="H10" s="7">
        <f t="shared" si="3"/>
        <v>21945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9" t="s">
        <v>17</v>
      </c>
      <c r="B13" s="60"/>
      <c r="C13" s="6">
        <f>SUM(C14:C22)</f>
        <v>2335800</v>
      </c>
      <c r="D13" s="6">
        <f t="shared" ref="D13:G13" si="4">SUM(D14:D22)</f>
        <v>925299.85</v>
      </c>
      <c r="E13" s="6">
        <f t="shared" si="4"/>
        <v>3261099.8500000006</v>
      </c>
      <c r="F13" s="6">
        <f t="shared" si="4"/>
        <v>2852656.39</v>
      </c>
      <c r="G13" s="6">
        <f t="shared" si="4"/>
        <v>2834766.49</v>
      </c>
      <c r="H13" s="6">
        <f t="shared" si="3"/>
        <v>408443.46000000043</v>
      </c>
    </row>
    <row r="14" spans="1:8">
      <c r="A14" s="35" t="s">
        <v>155</v>
      </c>
      <c r="B14" s="36" t="s">
        <v>18</v>
      </c>
      <c r="C14" s="7">
        <v>441800</v>
      </c>
      <c r="D14" s="7">
        <v>-35100</v>
      </c>
      <c r="E14" s="7">
        <f t="shared" ref="E14:E22" si="5">C14+D14</f>
        <v>406700</v>
      </c>
      <c r="F14" s="7">
        <v>308136.8</v>
      </c>
      <c r="G14" s="7">
        <v>308136.8</v>
      </c>
      <c r="H14" s="7">
        <f t="shared" si="3"/>
        <v>98563.200000000012</v>
      </c>
    </row>
    <row r="15" spans="1:8">
      <c r="A15" s="35" t="s">
        <v>156</v>
      </c>
      <c r="B15" s="36" t="s">
        <v>19</v>
      </c>
      <c r="C15" s="7">
        <v>664000</v>
      </c>
      <c r="D15" s="7">
        <v>98520.320000000007</v>
      </c>
      <c r="E15" s="7">
        <f t="shared" si="5"/>
        <v>762520.32000000007</v>
      </c>
      <c r="F15" s="7">
        <v>713285.34</v>
      </c>
      <c r="G15" s="7">
        <v>713285.34</v>
      </c>
      <c r="H15" s="7">
        <f t="shared" si="3"/>
        <v>49234.980000000098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>
        <v>135000</v>
      </c>
      <c r="D17" s="7">
        <v>33119</v>
      </c>
      <c r="E17" s="7">
        <f t="shared" si="5"/>
        <v>168119</v>
      </c>
      <c r="F17" s="7">
        <v>128645.1</v>
      </c>
      <c r="G17" s="7">
        <v>128645.1</v>
      </c>
      <c r="H17" s="7">
        <f t="shared" si="3"/>
        <v>39473.899999999994</v>
      </c>
    </row>
    <row r="18" spans="1:8">
      <c r="A18" s="35" t="s">
        <v>159</v>
      </c>
      <c r="B18" s="36" t="s">
        <v>22</v>
      </c>
      <c r="C18" s="7">
        <v>372000</v>
      </c>
      <c r="D18" s="7">
        <v>447712.04</v>
      </c>
      <c r="E18" s="7">
        <f t="shared" si="5"/>
        <v>819712.04</v>
      </c>
      <c r="F18" s="7">
        <v>710586.6</v>
      </c>
      <c r="G18" s="7">
        <v>699169.68</v>
      </c>
      <c r="H18" s="7">
        <f t="shared" si="3"/>
        <v>109125.44000000006</v>
      </c>
    </row>
    <row r="19" spans="1:8">
      <c r="A19" s="35" t="s">
        <v>160</v>
      </c>
      <c r="B19" s="36" t="s">
        <v>23</v>
      </c>
      <c r="C19" s="7">
        <v>520000</v>
      </c>
      <c r="D19" s="7">
        <v>375000</v>
      </c>
      <c r="E19" s="7">
        <f t="shared" si="5"/>
        <v>895000</v>
      </c>
      <c r="F19" s="7">
        <v>808933.09</v>
      </c>
      <c r="G19" s="7">
        <v>802460.11</v>
      </c>
      <c r="H19" s="7">
        <f t="shared" si="3"/>
        <v>86066.910000000033</v>
      </c>
    </row>
    <row r="20" spans="1:8">
      <c r="A20" s="35" t="s">
        <v>161</v>
      </c>
      <c r="B20" s="36" t="s">
        <v>24</v>
      </c>
      <c r="C20" s="7">
        <v>80000</v>
      </c>
      <c r="D20" s="7">
        <v>16048.49</v>
      </c>
      <c r="E20" s="7">
        <f t="shared" si="5"/>
        <v>96048.49</v>
      </c>
      <c r="F20" s="7">
        <v>89858.49</v>
      </c>
      <c r="G20" s="7">
        <v>89858.49</v>
      </c>
      <c r="H20" s="7">
        <f t="shared" si="3"/>
        <v>6190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123000</v>
      </c>
      <c r="D22" s="7">
        <v>-10000</v>
      </c>
      <c r="E22" s="7">
        <f t="shared" si="5"/>
        <v>113000</v>
      </c>
      <c r="F22" s="7">
        <v>93210.97</v>
      </c>
      <c r="G22" s="7">
        <v>93210.97</v>
      </c>
      <c r="H22" s="7">
        <f t="shared" si="3"/>
        <v>19789.03</v>
      </c>
    </row>
    <row r="23" spans="1:8">
      <c r="A23" s="59" t="s">
        <v>27</v>
      </c>
      <c r="B23" s="60"/>
      <c r="C23" s="6">
        <f>SUM(C24:C32)</f>
        <v>4284669.1399999997</v>
      </c>
      <c r="D23" s="6">
        <f t="shared" ref="D23:G23" si="6">SUM(D24:D32)</f>
        <v>-1573553.7999999998</v>
      </c>
      <c r="E23" s="6">
        <f t="shared" si="6"/>
        <v>2711115.34</v>
      </c>
      <c r="F23" s="6">
        <f t="shared" si="6"/>
        <v>1990571.55</v>
      </c>
      <c r="G23" s="6">
        <f t="shared" si="6"/>
        <v>1982038.55</v>
      </c>
      <c r="H23" s="6">
        <f t="shared" si="3"/>
        <v>720543.7899999998</v>
      </c>
    </row>
    <row r="24" spans="1:8">
      <c r="A24" s="35" t="s">
        <v>164</v>
      </c>
      <c r="B24" s="36" t="s">
        <v>28</v>
      </c>
      <c r="C24" s="7">
        <v>394500</v>
      </c>
      <c r="D24" s="7">
        <v>-41000</v>
      </c>
      <c r="E24" s="7">
        <f t="shared" ref="E24:E32" si="7">C24+D24</f>
        <v>353500</v>
      </c>
      <c r="F24" s="7">
        <v>271365</v>
      </c>
      <c r="G24" s="7">
        <v>266080</v>
      </c>
      <c r="H24" s="7">
        <f t="shared" si="3"/>
        <v>82135</v>
      </c>
    </row>
    <row r="25" spans="1:8">
      <c r="A25" s="35" t="s">
        <v>165</v>
      </c>
      <c r="B25" s="36" t="s">
        <v>29</v>
      </c>
      <c r="C25" s="7">
        <v>90000</v>
      </c>
      <c r="D25" s="7">
        <v>14731.44</v>
      </c>
      <c r="E25" s="7">
        <f t="shared" si="7"/>
        <v>104731.44</v>
      </c>
      <c r="F25" s="7">
        <v>104731.44</v>
      </c>
      <c r="G25" s="7">
        <v>104731.44</v>
      </c>
      <c r="H25" s="7">
        <f t="shared" si="3"/>
        <v>0</v>
      </c>
    </row>
    <row r="26" spans="1:8">
      <c r="A26" s="35" t="s">
        <v>166</v>
      </c>
      <c r="B26" s="36" t="s">
        <v>30</v>
      </c>
      <c r="C26" s="7">
        <v>323000</v>
      </c>
      <c r="D26" s="7">
        <v>-64731.44</v>
      </c>
      <c r="E26" s="7">
        <f t="shared" si="7"/>
        <v>258268.56</v>
      </c>
      <c r="F26" s="7">
        <v>109818.85</v>
      </c>
      <c r="G26" s="7">
        <v>109818.85</v>
      </c>
      <c r="H26" s="7">
        <f t="shared" si="3"/>
        <v>148449.71</v>
      </c>
    </row>
    <row r="27" spans="1:8">
      <c r="A27" s="35" t="s">
        <v>167</v>
      </c>
      <c r="B27" s="36" t="s">
        <v>31</v>
      </c>
      <c r="C27" s="7">
        <v>176000</v>
      </c>
      <c r="D27" s="7">
        <v>5000</v>
      </c>
      <c r="E27" s="7">
        <f t="shared" si="7"/>
        <v>181000</v>
      </c>
      <c r="F27" s="7">
        <v>139851.71</v>
      </c>
      <c r="G27" s="7">
        <v>139851.71</v>
      </c>
      <c r="H27" s="7">
        <f t="shared" si="3"/>
        <v>41148.290000000008</v>
      </c>
    </row>
    <row r="28" spans="1:8">
      <c r="A28" s="35" t="s">
        <v>168</v>
      </c>
      <c r="B28" s="36" t="s">
        <v>32</v>
      </c>
      <c r="C28" s="7">
        <v>1024800</v>
      </c>
      <c r="D28" s="7">
        <v>-523420</v>
      </c>
      <c r="E28" s="7">
        <f t="shared" si="7"/>
        <v>501380</v>
      </c>
      <c r="F28" s="7">
        <v>329499.71000000002</v>
      </c>
      <c r="G28" s="7">
        <v>329499.71000000002</v>
      </c>
      <c r="H28" s="7">
        <f t="shared" si="3"/>
        <v>171880.28999999998</v>
      </c>
    </row>
    <row r="29" spans="1:8">
      <c r="A29" s="35" t="s">
        <v>169</v>
      </c>
      <c r="B29" s="36" t="s">
        <v>33</v>
      </c>
      <c r="C29" s="7">
        <v>6100</v>
      </c>
      <c r="D29" s="7">
        <v>18900</v>
      </c>
      <c r="E29" s="7">
        <f t="shared" si="7"/>
        <v>25000</v>
      </c>
      <c r="F29" s="7">
        <v>9289.2800000000007</v>
      </c>
      <c r="G29" s="7">
        <v>9289.2800000000007</v>
      </c>
      <c r="H29" s="7">
        <f t="shared" si="3"/>
        <v>15710.72</v>
      </c>
    </row>
    <row r="30" spans="1:8">
      <c r="A30" s="35" t="s">
        <v>170</v>
      </c>
      <c r="B30" s="36" t="s">
        <v>34</v>
      </c>
      <c r="C30" s="7">
        <v>138100.42000000001</v>
      </c>
      <c r="D30" s="7">
        <v>38900</v>
      </c>
      <c r="E30" s="7">
        <f t="shared" si="7"/>
        <v>177000.42</v>
      </c>
      <c r="F30" s="7">
        <v>97668.61</v>
      </c>
      <c r="G30" s="7">
        <v>97668.61</v>
      </c>
      <c r="H30" s="7">
        <f t="shared" si="3"/>
        <v>79331.810000000012</v>
      </c>
    </row>
    <row r="31" spans="1:8">
      <c r="A31" s="35" t="s">
        <v>171</v>
      </c>
      <c r="B31" s="36" t="s">
        <v>35</v>
      </c>
      <c r="C31" s="7">
        <v>1830230</v>
      </c>
      <c r="D31" s="7">
        <v>-1024135.84</v>
      </c>
      <c r="E31" s="7">
        <f t="shared" si="7"/>
        <v>806094.16</v>
      </c>
      <c r="F31" s="7">
        <v>643464.27</v>
      </c>
      <c r="G31" s="7">
        <v>640216.27</v>
      </c>
      <c r="H31" s="7">
        <f t="shared" si="3"/>
        <v>162629.89000000001</v>
      </c>
    </row>
    <row r="32" spans="1:8">
      <c r="A32" s="35" t="s">
        <v>172</v>
      </c>
      <c r="B32" s="36" t="s">
        <v>36</v>
      </c>
      <c r="C32" s="7">
        <v>301938.71999999997</v>
      </c>
      <c r="D32" s="7">
        <v>2202.04</v>
      </c>
      <c r="E32" s="7">
        <f t="shared" si="7"/>
        <v>304140.75999999995</v>
      </c>
      <c r="F32" s="7">
        <v>284882.68</v>
      </c>
      <c r="G32" s="7">
        <v>284882.68</v>
      </c>
      <c r="H32" s="7">
        <f t="shared" si="3"/>
        <v>19258.079999999958</v>
      </c>
    </row>
    <row r="33" spans="1:8">
      <c r="A33" s="59" t="s">
        <v>37</v>
      </c>
      <c r="B33" s="60"/>
      <c r="C33" s="6">
        <f>SUM(C34:C42)</f>
        <v>5335911.6900000004</v>
      </c>
      <c r="D33" s="6">
        <f t="shared" ref="D33:G33" si="8">SUM(D34:D42)</f>
        <v>2039740.38</v>
      </c>
      <c r="E33" s="6">
        <f t="shared" si="8"/>
        <v>7375652.0700000003</v>
      </c>
      <c r="F33" s="6">
        <f t="shared" si="8"/>
        <v>6440942.0099999998</v>
      </c>
      <c r="G33" s="6">
        <f t="shared" si="8"/>
        <v>6398056.7999999998</v>
      </c>
      <c r="H33" s="6">
        <f t="shared" si="3"/>
        <v>934710.06000000052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4715399.99</v>
      </c>
      <c r="D37" s="7">
        <v>2039740.38</v>
      </c>
      <c r="E37" s="7">
        <f t="shared" si="9"/>
        <v>6755140.3700000001</v>
      </c>
      <c r="F37" s="7">
        <v>6016723.2000000002</v>
      </c>
      <c r="G37" s="7">
        <v>5973837.9900000002</v>
      </c>
      <c r="H37" s="7">
        <f t="shared" si="3"/>
        <v>738417.16999999993</v>
      </c>
    </row>
    <row r="38" spans="1:8">
      <c r="A38" s="35" t="s">
        <v>177</v>
      </c>
      <c r="B38" s="36" t="s">
        <v>42</v>
      </c>
      <c r="C38" s="7">
        <v>620511.69999999995</v>
      </c>
      <c r="D38" s="7">
        <v>0</v>
      </c>
      <c r="E38" s="7">
        <f t="shared" si="9"/>
        <v>620511.69999999995</v>
      </c>
      <c r="F38" s="7">
        <v>424218.81</v>
      </c>
      <c r="G38" s="7">
        <v>424218.81</v>
      </c>
      <c r="H38" s="7">
        <f t="shared" si="3"/>
        <v>196292.88999999996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9" t="s">
        <v>47</v>
      </c>
      <c r="B43" s="60"/>
      <c r="C43" s="6">
        <f>SUM(C44:C52)</f>
        <v>702000</v>
      </c>
      <c r="D43" s="6">
        <f t="shared" ref="D43:G43" si="10">SUM(D44:D52)</f>
        <v>1350949.8</v>
      </c>
      <c r="E43" s="6">
        <f t="shared" si="10"/>
        <v>2052949.8</v>
      </c>
      <c r="F43" s="6">
        <f t="shared" si="10"/>
        <v>1360753.18</v>
      </c>
      <c r="G43" s="6">
        <f t="shared" si="10"/>
        <v>1360753.18</v>
      </c>
      <c r="H43" s="6">
        <f t="shared" si="3"/>
        <v>692196.62000000011</v>
      </c>
    </row>
    <row r="44" spans="1:8">
      <c r="A44" s="35" t="s">
        <v>180</v>
      </c>
      <c r="B44" s="36" t="s">
        <v>48</v>
      </c>
      <c r="C44" s="7">
        <v>180000</v>
      </c>
      <c r="D44" s="7">
        <v>208800</v>
      </c>
      <c r="E44" s="7">
        <f t="shared" ref="E44:E52" si="11">C44+D44</f>
        <v>388800</v>
      </c>
      <c r="F44" s="7">
        <v>355207.9</v>
      </c>
      <c r="G44" s="7">
        <v>355207.9</v>
      </c>
      <c r="H44" s="7">
        <f t="shared" si="3"/>
        <v>33592.099999999977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>
        <v>56000</v>
      </c>
      <c r="D46" s="7">
        <v>0</v>
      </c>
      <c r="E46" s="7">
        <f t="shared" si="11"/>
        <v>56000</v>
      </c>
      <c r="F46" s="7">
        <v>27824.99</v>
      </c>
      <c r="G46" s="7">
        <v>27824.99</v>
      </c>
      <c r="H46" s="7">
        <f t="shared" si="3"/>
        <v>28175.01</v>
      </c>
    </row>
    <row r="47" spans="1:8">
      <c r="A47" s="35" t="s">
        <v>183</v>
      </c>
      <c r="B47" s="36" t="s">
        <v>51</v>
      </c>
      <c r="C47" s="7">
        <v>460000</v>
      </c>
      <c r="D47" s="7">
        <v>1131249.8</v>
      </c>
      <c r="E47" s="7">
        <f t="shared" si="11"/>
        <v>1591249.8</v>
      </c>
      <c r="F47" s="7">
        <v>961949.8</v>
      </c>
      <c r="G47" s="7">
        <v>961949.8</v>
      </c>
      <c r="H47" s="7">
        <f t="shared" si="3"/>
        <v>629300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6000</v>
      </c>
      <c r="D49" s="7">
        <v>10900</v>
      </c>
      <c r="E49" s="7">
        <f t="shared" si="11"/>
        <v>16900</v>
      </c>
      <c r="F49" s="7">
        <v>15770.49</v>
      </c>
      <c r="G49" s="7">
        <v>15770.49</v>
      </c>
      <c r="H49" s="7">
        <f t="shared" si="3"/>
        <v>1129.5100000000002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9" t="s">
        <v>57</v>
      </c>
      <c r="B53" s="60"/>
      <c r="C53" s="6">
        <f>SUM(C54:C56)</f>
        <v>0</v>
      </c>
      <c r="D53" s="6">
        <f t="shared" ref="D53:G53" si="12">SUM(D54:D56)</f>
        <v>2000000</v>
      </c>
      <c r="E53" s="6">
        <f t="shared" si="12"/>
        <v>2000000</v>
      </c>
      <c r="F53" s="6">
        <f t="shared" si="12"/>
        <v>0</v>
      </c>
      <c r="G53" s="6">
        <f t="shared" si="12"/>
        <v>0</v>
      </c>
      <c r="H53" s="6">
        <f t="shared" si="3"/>
        <v>2000000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>
        <v>0</v>
      </c>
      <c r="D55" s="7">
        <v>2000000</v>
      </c>
      <c r="E55" s="7">
        <f t="shared" si="13"/>
        <v>2000000</v>
      </c>
      <c r="F55" s="7">
        <v>0</v>
      </c>
      <c r="G55" s="7">
        <v>0</v>
      </c>
      <c r="H55" s="7">
        <f t="shared" si="3"/>
        <v>2000000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9" t="s">
        <v>61</v>
      </c>
      <c r="B57" s="60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>
        <v>0</v>
      </c>
      <c r="D65" s="7">
        <v>0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9" t="s">
        <v>70</v>
      </c>
      <c r="B66" s="60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9" t="s">
        <v>74</v>
      </c>
      <c r="B70" s="60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1" t="s">
        <v>82</v>
      </c>
      <c r="B79" s="62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5" t="s">
        <v>9</v>
      </c>
      <c r="B80" s="5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5" t="s">
        <v>17</v>
      </c>
      <c r="B88" s="5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5" t="s">
        <v>27</v>
      </c>
      <c r="B98" s="5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5" t="s">
        <v>37</v>
      </c>
      <c r="B108" s="5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5" t="s">
        <v>47</v>
      </c>
      <c r="B118" s="5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5" t="s">
        <v>57</v>
      </c>
      <c r="B128" s="5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5" t="s">
        <v>61</v>
      </c>
      <c r="B132" s="5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5" t="s">
        <v>70</v>
      </c>
      <c r="B141" s="5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5" t="s">
        <v>74</v>
      </c>
      <c r="B145" s="5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7" t="s">
        <v>83</v>
      </c>
      <c r="B154" s="58"/>
      <c r="C154" s="8">
        <f>C4+C79</f>
        <v>27472100.000000004</v>
      </c>
      <c r="D154" s="8">
        <f t="shared" ref="D154:H154" si="42">D4+D79</f>
        <v>5024496.1400000006</v>
      </c>
      <c r="E154" s="8">
        <f t="shared" si="42"/>
        <v>32496596.140000001</v>
      </c>
      <c r="F154" s="8">
        <f t="shared" si="42"/>
        <v>26901695.920000002</v>
      </c>
      <c r="G154" s="8">
        <f t="shared" si="42"/>
        <v>26832387.810000002</v>
      </c>
      <c r="H154" s="8">
        <f t="shared" si="42"/>
        <v>5594900.2200000007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2" t="s">
        <v>327</v>
      </c>
      <c r="B1" s="73"/>
      <c r="C1" s="73"/>
      <c r="D1" s="73"/>
      <c r="E1" s="73"/>
      <c r="F1" s="73"/>
      <c r="G1" s="74"/>
    </row>
    <row r="2" spans="1:7">
      <c r="A2" s="12"/>
      <c r="B2" s="75" t="s">
        <v>0</v>
      </c>
      <c r="C2" s="75"/>
      <c r="D2" s="75"/>
      <c r="E2" s="75"/>
      <c r="F2" s="75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27472100</v>
      </c>
      <c r="C5" s="8">
        <f t="shared" ref="C5:G5" si="0">SUM(C6:C13)</f>
        <v>5024496.1399999997</v>
      </c>
      <c r="D5" s="8">
        <f t="shared" si="0"/>
        <v>32496596.140000001</v>
      </c>
      <c r="E5" s="8">
        <f t="shared" si="0"/>
        <v>26901695.920000002</v>
      </c>
      <c r="F5" s="8">
        <f t="shared" si="0"/>
        <v>26832387.809999999</v>
      </c>
      <c r="G5" s="8">
        <f t="shared" si="0"/>
        <v>5594900.2199999979</v>
      </c>
    </row>
    <row r="6" spans="1:7">
      <c r="A6" s="18">
        <v>3112</v>
      </c>
      <c r="B6" s="9">
        <v>27472100</v>
      </c>
      <c r="C6" s="9">
        <v>0</v>
      </c>
      <c r="D6" s="9">
        <f>B6+C6</f>
        <v>27472100</v>
      </c>
      <c r="E6" s="9">
        <v>26901695.920000002</v>
      </c>
      <c r="F6" s="9">
        <v>26832387.809999999</v>
      </c>
      <c r="G6" s="9">
        <f>D6-E6</f>
        <v>570404.07999999821</v>
      </c>
    </row>
    <row r="7" spans="1:7">
      <c r="A7" s="18">
        <v>3112</v>
      </c>
      <c r="B7" s="9">
        <v>0</v>
      </c>
      <c r="C7" s="9">
        <v>5024496.1399999997</v>
      </c>
      <c r="D7" s="9">
        <f t="shared" ref="D7:D13" si="1">B7+C7</f>
        <v>5024496.1399999997</v>
      </c>
      <c r="E7" s="9">
        <v>0</v>
      </c>
      <c r="F7" s="9">
        <v>0</v>
      </c>
      <c r="G7" s="9">
        <f t="shared" ref="G7:G13" si="2">D7-E7</f>
        <v>5024496.1399999997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27472100</v>
      </c>
      <c r="C26" s="8">
        <f t="shared" ref="C26:G26" si="6">C5+C16</f>
        <v>5024496.1399999997</v>
      </c>
      <c r="D26" s="8">
        <f t="shared" si="6"/>
        <v>32496596.140000001</v>
      </c>
      <c r="E26" s="8">
        <f t="shared" si="6"/>
        <v>26901695.920000002</v>
      </c>
      <c r="F26" s="8">
        <f t="shared" si="6"/>
        <v>26832387.809999999</v>
      </c>
      <c r="G26" s="8">
        <f t="shared" si="6"/>
        <v>5594900.2199999979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2" t="s">
        <v>328</v>
      </c>
      <c r="B1" s="73"/>
      <c r="C1" s="73"/>
      <c r="D1" s="73"/>
      <c r="E1" s="73"/>
      <c r="F1" s="73"/>
      <c r="G1" s="73"/>
      <c r="H1" s="74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99</v>
      </c>
      <c r="B5" s="83"/>
      <c r="C5" s="8">
        <f>C6+C16+C25+C36</f>
        <v>27472100</v>
      </c>
      <c r="D5" s="8">
        <f t="shared" ref="D5:H5" si="0">D6+D16+D25+D36</f>
        <v>5024496.1399999997</v>
      </c>
      <c r="E5" s="8">
        <f t="shared" si="0"/>
        <v>32496596.140000001</v>
      </c>
      <c r="F5" s="8">
        <f t="shared" si="0"/>
        <v>26901695.920000002</v>
      </c>
      <c r="G5" s="8">
        <f t="shared" si="0"/>
        <v>26832387.810000002</v>
      </c>
      <c r="H5" s="8">
        <f t="shared" si="0"/>
        <v>5594900.2199999988</v>
      </c>
    </row>
    <row r="6" spans="1:8" ht="12.75" customHeight="1">
      <c r="A6" s="61" t="s">
        <v>100</v>
      </c>
      <c r="B6" s="62"/>
      <c r="C6" s="8">
        <f>SUM(C7:C14)</f>
        <v>12905784.48</v>
      </c>
      <c r="D6" s="8">
        <f t="shared" ref="D6:H6" si="1">SUM(D7:D14)</f>
        <v>1556632.53</v>
      </c>
      <c r="E6" s="8">
        <f t="shared" si="1"/>
        <v>14462417.010000002</v>
      </c>
      <c r="F6" s="8">
        <f t="shared" si="1"/>
        <v>12246737.129999999</v>
      </c>
      <c r="G6" s="8">
        <f t="shared" si="1"/>
        <v>12222189.23</v>
      </c>
      <c r="H6" s="8">
        <f t="shared" si="1"/>
        <v>2215679.8800000004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>
        <v>117211.23</v>
      </c>
      <c r="D9" s="9">
        <v>0</v>
      </c>
      <c r="E9" s="9">
        <f t="shared" si="2"/>
        <v>117211.23</v>
      </c>
      <c r="F9" s="9">
        <v>46422.92</v>
      </c>
      <c r="G9" s="9">
        <v>46422.92</v>
      </c>
      <c r="H9" s="9">
        <f t="shared" si="3"/>
        <v>70788.31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>
        <v>9009444.0500000007</v>
      </c>
      <c r="D11" s="9">
        <v>205935.35</v>
      </c>
      <c r="E11" s="9">
        <f t="shared" si="2"/>
        <v>9215379.4000000004</v>
      </c>
      <c r="F11" s="9">
        <v>7555732.1100000003</v>
      </c>
      <c r="G11" s="9">
        <v>7531184.21</v>
      </c>
      <c r="H11" s="9">
        <f t="shared" si="3"/>
        <v>1659647.29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>
        <v>3779129.2</v>
      </c>
      <c r="D14" s="9">
        <v>1350697.18</v>
      </c>
      <c r="E14" s="9">
        <f t="shared" si="2"/>
        <v>5129826.38</v>
      </c>
      <c r="F14" s="9">
        <v>4644582.0999999996</v>
      </c>
      <c r="G14" s="9">
        <v>4644582.0999999996</v>
      </c>
      <c r="H14" s="9">
        <f t="shared" si="3"/>
        <v>485244.28000000026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1" t="s">
        <v>109</v>
      </c>
      <c r="B16" s="76"/>
      <c r="C16" s="8">
        <f>SUM(C17:C23)</f>
        <v>14566315.52</v>
      </c>
      <c r="D16" s="8">
        <f t="shared" ref="D16:G16" si="4">SUM(D17:D23)</f>
        <v>3467863.61</v>
      </c>
      <c r="E16" s="8">
        <f t="shared" si="4"/>
        <v>18034179.129999999</v>
      </c>
      <c r="F16" s="8">
        <f t="shared" si="4"/>
        <v>14654958.790000001</v>
      </c>
      <c r="G16" s="8">
        <f t="shared" si="4"/>
        <v>14610198.58</v>
      </c>
      <c r="H16" s="8">
        <f t="shared" si="3"/>
        <v>3379220.339999998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>
        <v>1013974.7</v>
      </c>
      <c r="D19" s="9">
        <v>281664.61</v>
      </c>
      <c r="E19" s="9">
        <f t="shared" si="5"/>
        <v>1295639.31</v>
      </c>
      <c r="F19" s="9">
        <v>1140503.27</v>
      </c>
      <c r="G19" s="9">
        <v>1140503.27</v>
      </c>
      <c r="H19" s="9">
        <f t="shared" si="3"/>
        <v>155136.04000000004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>
        <v>431447.88</v>
      </c>
      <c r="D21" s="9">
        <v>-47431.360000000001</v>
      </c>
      <c r="E21" s="9">
        <f t="shared" si="5"/>
        <v>384016.52</v>
      </c>
      <c r="F21" s="9">
        <v>376136.81</v>
      </c>
      <c r="G21" s="9">
        <v>376136.81</v>
      </c>
      <c r="H21" s="9">
        <f t="shared" si="3"/>
        <v>7879.710000000021</v>
      </c>
    </row>
    <row r="22" spans="1:8">
      <c r="A22" s="46" t="s">
        <v>281</v>
      </c>
      <c r="B22" s="40" t="s">
        <v>115</v>
      </c>
      <c r="C22" s="9">
        <v>13120892.939999999</v>
      </c>
      <c r="D22" s="9">
        <v>3233630.36</v>
      </c>
      <c r="E22" s="9">
        <f t="shared" si="5"/>
        <v>16354523.299999999</v>
      </c>
      <c r="F22" s="9">
        <v>13138318.710000001</v>
      </c>
      <c r="G22" s="9">
        <v>13093558.5</v>
      </c>
      <c r="H22" s="9">
        <f t="shared" si="3"/>
        <v>3216204.589999998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1" t="s">
        <v>117</v>
      </c>
      <c r="B25" s="76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1" t="s">
        <v>127</v>
      </c>
      <c r="B36" s="76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1" t="s">
        <v>132</v>
      </c>
      <c r="B42" s="76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1" t="s">
        <v>100</v>
      </c>
      <c r="B43" s="76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1" t="s">
        <v>109</v>
      </c>
      <c r="B53" s="76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1" t="s">
        <v>117</v>
      </c>
      <c r="B62" s="76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1" t="s">
        <v>127</v>
      </c>
      <c r="B73" s="76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1" t="s">
        <v>83</v>
      </c>
      <c r="B79" s="76"/>
      <c r="C79" s="8">
        <f>C5+C42</f>
        <v>27472100</v>
      </c>
      <c r="D79" s="8">
        <f t="shared" ref="D79:H79" si="20">D5+D42</f>
        <v>5024496.1399999997</v>
      </c>
      <c r="E79" s="8">
        <f t="shared" si="20"/>
        <v>32496596.140000001</v>
      </c>
      <c r="F79" s="8">
        <f t="shared" si="20"/>
        <v>26901695.920000002</v>
      </c>
      <c r="G79" s="8">
        <f t="shared" si="20"/>
        <v>26832387.810000002</v>
      </c>
      <c r="H79" s="8">
        <f t="shared" si="20"/>
        <v>5594900.2199999988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2" t="s">
        <v>329</v>
      </c>
      <c r="B1" s="84"/>
      <c r="C1" s="84"/>
      <c r="D1" s="84"/>
      <c r="E1" s="84"/>
      <c r="F1" s="84"/>
      <c r="G1" s="85"/>
    </row>
    <row r="2" spans="1:7">
      <c r="A2" s="22"/>
      <c r="B2" s="75" t="s">
        <v>0</v>
      </c>
      <c r="C2" s="75"/>
      <c r="D2" s="75"/>
      <c r="E2" s="75"/>
      <c r="F2" s="75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14813719.17</v>
      </c>
      <c r="C4" s="28">
        <f t="shared" ref="C4:G4" si="0">C5+C6+C7+C10+C11+C14</f>
        <v>282059.90999999997</v>
      </c>
      <c r="D4" s="28">
        <f t="shared" si="0"/>
        <v>15095779.08</v>
      </c>
      <c r="E4" s="28">
        <f t="shared" si="0"/>
        <v>14256772.789999999</v>
      </c>
      <c r="F4" s="28">
        <f t="shared" si="0"/>
        <v>14256772.789999999</v>
      </c>
      <c r="G4" s="28">
        <f t="shared" si="0"/>
        <v>839006.29000000097</v>
      </c>
    </row>
    <row r="5" spans="1:7">
      <c r="A5" s="29" t="s">
        <v>135</v>
      </c>
      <c r="B5" s="9">
        <v>14813719.17</v>
      </c>
      <c r="C5" s="9">
        <v>282059.90999999997</v>
      </c>
      <c r="D5" s="8">
        <f>B5+C5</f>
        <v>15095779.08</v>
      </c>
      <c r="E5" s="9">
        <v>14256772.789999999</v>
      </c>
      <c r="F5" s="9">
        <v>14256772.789999999</v>
      </c>
      <c r="G5" s="8">
        <f>D5-E5</f>
        <v>839006.29000000097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14813719.17</v>
      </c>
      <c r="C27" s="8">
        <f t="shared" ref="C27:G27" si="13">C4+C16</f>
        <v>282059.90999999997</v>
      </c>
      <c r="D27" s="8">
        <f t="shared" si="13"/>
        <v>15095779.08</v>
      </c>
      <c r="E27" s="8">
        <f t="shared" si="13"/>
        <v>14256772.789999999</v>
      </c>
      <c r="F27" s="8">
        <f t="shared" si="13"/>
        <v>14256772.789999999</v>
      </c>
      <c r="G27" s="8">
        <f t="shared" si="13"/>
        <v>839006.29000000097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4" spans="1:5">
      <c r="A34" s="53" t="s">
        <v>331</v>
      </c>
      <c r="D34" s="86" t="s">
        <v>331</v>
      </c>
      <c r="E34" s="86"/>
    </row>
    <row r="35" spans="1:5" ht="22.5">
      <c r="A35" s="54" t="s">
        <v>332</v>
      </c>
      <c r="D35" s="87" t="s">
        <v>333</v>
      </c>
      <c r="E35" s="87"/>
    </row>
  </sheetData>
  <mergeCells count="4">
    <mergeCell ref="A1:G1"/>
    <mergeCell ref="B2:F2"/>
    <mergeCell ref="D34:E34"/>
    <mergeCell ref="D35:E35"/>
  </mergeCells>
  <printOptions horizontalCentered="1"/>
  <pageMargins left="0.59055118110236227" right="0" top="0.59055118110236227" bottom="0" header="0.31496062992125984" footer="0.31496062992125984"/>
  <pageSetup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2018-01-29T01:44:32Z</cp:lastPrinted>
  <dcterms:created xsi:type="dcterms:W3CDTF">2017-01-11T17:22:36Z</dcterms:created>
  <dcterms:modified xsi:type="dcterms:W3CDTF">2018-01-29T01:45:37Z</dcterms:modified>
</cp:coreProperties>
</file>