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4525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01" i="4" l="1"/>
  <c r="D143" i="4"/>
  <c r="C143" i="4"/>
  <c r="C102" i="4"/>
  <c r="C101" i="4" s="1"/>
  <c r="C43" i="4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<sst xmlns="http://schemas.openxmlformats.org/spreadsheetml/2006/main" count="261" uniqueCount="233">
  <si>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</si>
  <si>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</si>
  <si>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</si>
  <si>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</si>
  <si>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</si>
  <si>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</si>
  <si>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</si>
  <si>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</si>
  <si>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</si>
  <si>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</si>
  <si>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</si>
  <si>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</si>
  <si>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</si>
  <si>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</si>
  <si>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</si>
  <si>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</si>
  <si>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</si>
  <si>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</si>
  <si>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</si>
  <si>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</si>
  <si>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</si>
  <si>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</si>
  <si>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</si>
  <si>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</si>
  <si>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</si>
  <si>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</si>
  <si>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</si>
  <si>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</si>
  <si>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</si>
  <si>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</si>
  <si>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</si>
  <si>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</si>
  <si>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</si>
  <si>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</si>
  <si>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</si>
  <si>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</si>
  <si>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</si>
  <si>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</si>
  <si>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</si>
  <si>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</si>
  <si>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</si>
  <si>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</si>
  <si>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</si>
  <si>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</si>
  <si>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</si>
  <si>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</si>
  <si>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</si>
  <si>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</si>
  <si>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</si>
  <si>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</si>
  <si>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</si>
  <si>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</si>
  <si>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</si>
  <si>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</si>
  <si>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</si>
  <si>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</si>
  <si>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</si>
  <si>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</si>
  <si>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</si>
  <si>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</si>
  <si>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</si>
  <si>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</si>
  <si>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</si>
  <si>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</si>
  <si>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</si>
  <si>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</si>
  <si>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</si>
  <si>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</si>
  <si>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</si>
  <si>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</si>
  <si>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</si>
  <si>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</si>
  <si>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</si>
  <si>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</si>
  <si>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</si>
  <si>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</si>
  <si>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</si>
  <si>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</si>
  <si>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</si>
  <si>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</si>
  <si>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</si>
  <si>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</si>
  <si>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</si>
  <si>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</si>
  <si>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</si>
  <si>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</si>
  <si>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</si>
  <si>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</si>
  <si>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</si>
  <si>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</si>
  <si>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</si>
  <si>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</si>
  <si>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</si>
  <si>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</si>
  <si>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</si>
  <si>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</si>
  <si>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</si>
  <si>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</si>
  <si>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</si>
  <si>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</si>
  <si>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</si>
  <si>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</si>
  <si>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</si>
  <si>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</si>
  <si>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</si>
  <si>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</si>
  <si>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</si>
  <si>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</si>
  <si>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</si>
  <si>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</si>
  <si>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</si>
  <si>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</si>
  <si>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</si>
  <si>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</si>
  <si>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</si>
  <si>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</si>
  <si>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</si>
  <si>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</si>
  <si>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</si>
  <si>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</si>
  <si>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</si>
  <si>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</si>
  <si>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</si>
  <si>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</si>
  <si>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</si>
  <si>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</si>
  <si>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</si>
  <si>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</si>
  <si>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</si>
  <si>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</si>
  <si>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</si>
  <si>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</si>
  <si>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</si>
  <si>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</si>
  <si>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</si>
  <si>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</si>
  <si>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</si>
  <si>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</si>
  <si>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</si>
  <si>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</si>
  <si>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</si>
  <si>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</si>
  <si>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</si>
  <si>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</si>
  <si>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</si>
  <si>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</si>
  <si>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</si>
  <si>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</si>
  <si>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</si>
  <si>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</si>
  <si>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</si>
  <si>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</si>
  <si>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</si>
  <si>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</si>
  <si>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</si>
  <si>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</si>
  <si>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</si>
  <si>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</si>
  <si>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</si>
  <si>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</si>
  <si>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</si>
  <si>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</si>
  <si>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</si>
  <si>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</si>
  <si>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</si>
  <si>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</si>
  <si>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</si>
  <si>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</si>
  <si>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</si>
  <si>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</si>
  <si>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</si>
  <si>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</si>
  <si>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</si>
  <si>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</si>
  <si>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</si>
  <si>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</si>
  <si>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</si>
  <si>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</si>
  <si>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</si>
  <si>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</si>
  <si>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</si>
  <si>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</si>
  <si>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</si>
  <si>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</si>
  <si>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</si>
  <si>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</si>
  <si>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</si>
  <si>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</si>
  <si>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</si>
  <si>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</si>
  <si>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</si>
  <si>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</si>
  <si>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</si>
  <si>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</si>
  <si>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</si>
  <si>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</si>
  <si>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</si>
  <si>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</si>
  <si>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</si>
  <si>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</si>
  <si>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</si>
  <si>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</si>
  <si>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</si>
  <si>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</si>
  <si>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</si>
  <si>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</si>
  <si>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</si>
  <si>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</si>
  <si>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</si>
  <si>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</si>
  <si>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</si>
  <si>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</si>
  <si>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</si>
  <si>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</si>
  <si>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</si>
  <si>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</si>
  <si>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</si>
  <si>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</si>
  <si>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</si>
  <si>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</si>
  <si>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</si>
  <si>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</si>
  <si>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</si>
  <si>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</si>
  <si>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</si>
  <si>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</si>
  <si>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</si>
  <si>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</si>
  <si>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</si>
  <si>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</si>
  <si>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</si>
  <si>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</si>
  <si>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 MIGUEL DE ALLENDE, GTO.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</si>
</sst>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1985411789.6000001</v>
      </c>
      <c r="D3" s="32">
        <f>SUM(D4+D43)</f>
        <v>1783760042.5899999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749144410.13000011</v>
      </c>
      <c r="D4" s="34">
        <f>SUM(D5+D13+D21+D27+D33+D35+D38)</f>
        <v>547709198.22000003</v>
      </c>
      <c r="E4" s="8"/>
    </row>
    <row r="5" spans="1:5" x14ac:dyDescent="0.2">
      <c r="A5" s="7">
        <v>1110</v>
      </c>
      <c r="B5" s="22" t="s">
        <v>5</v>
      </c>
      <c r="C5" s="33">
        <f>SUM(C6:C12)</f>
        <v>550943866.58000016</v>
      </c>
      <c r="D5" s="33">
        <f>SUM(D6:D12)</f>
        <v>462058876.68000001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16703697.539999999</v>
      </c>
      <c r="D7" s="33">
        <v>17861880.02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301564308.41000003</v>
      </c>
      <c r="D9" s="33">
        <v>224270784.21000001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229119198.69</v>
      </c>
      <c r="D10" s="33">
        <v>216787102.91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3556661.94</v>
      </c>
      <c r="D11" s="33">
        <v>3139109.54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22463732.539999999</v>
      </c>
      <c r="D13" s="33">
        <f>SUM(D14:D20)</f>
        <v>21389372.789999999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-111492.83</v>
      </c>
      <c r="D15" s="33">
        <v>-111783.55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2302125.92</v>
      </c>
      <c r="D16" s="33">
        <v>1366056.89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1277931.29</v>
      </c>
      <c r="D17" s="33">
        <v>1277931.29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186363.03</v>
      </c>
      <c r="D18" s="33">
        <v>48363.03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18808805.129999999</v>
      </c>
      <c r="D20" s="33">
        <v>18808805.129999999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175736811.00999999</v>
      </c>
      <c r="D21" s="33">
        <f>SUM(D22:D26)</f>
        <v>64260948.75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1349759.12</v>
      </c>
      <c r="D22" s="33">
        <v>226338.57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174385152.38999999</v>
      </c>
      <c r="D25" s="33">
        <v>64032710.68</v>
      </c>
      <c r="E25" s="8"/>
    </row>
    <row r="26" spans="1:5" x14ac:dyDescent="0.2">
      <c r="A26" s="7">
        <v>1139</v>
      </c>
      <c r="B26" s="23" t="s">
        <v>28</v>
      </c>
      <c r="C26" s="33">
        <v>1899.5</v>
      </c>
      <c r="D26" s="33">
        <v>1899.5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1236267379.47</v>
      </c>
      <c r="D43" s="34">
        <f>SUM(D44+D49+D55+D63+D72+D78+D84+D91+D97)</f>
        <v>1236050844.3699999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-1437750.16</v>
      </c>
      <c r="D44" s="33">
        <f>SUM(D45:D48)</f>
        <v>-1437750.16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-1437750.16</v>
      </c>
      <c r="D47" s="33">
        <v>-1437750.16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1212067360</v>
      </c>
      <c r="D55" s="33">
        <f>SUM(D56:D62)</f>
        <v>1212067360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387371573.88999999</v>
      </c>
      <c r="D56" s="33">
        <v>387371573.88999999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154342304.58000001</v>
      </c>
      <c r="D58" s="33">
        <v>154342304.58000001</v>
      </c>
      <c r="E58" s="8"/>
    </row>
    <row r="59" spans="1:5" x14ac:dyDescent="0.2">
      <c r="A59" s="7">
        <v>1234</v>
      </c>
      <c r="B59" s="23" t="s">
        <v>64</v>
      </c>
      <c r="C59" s="33">
        <v>73293865.159999996</v>
      </c>
      <c r="D59" s="33">
        <v>73293865.159999996</v>
      </c>
      <c r="E59" s="8"/>
    </row>
    <row r="60" spans="1:5" x14ac:dyDescent="0.2">
      <c r="A60" s="7">
        <v>1235</v>
      </c>
      <c r="B60" s="23" t="s">
        <v>65</v>
      </c>
      <c r="C60" s="33">
        <v>397949367.52999997</v>
      </c>
      <c r="D60" s="33">
        <v>397949367.52999997</v>
      </c>
      <c r="E60" s="8"/>
    </row>
    <row r="61" spans="1:5" x14ac:dyDescent="0.2">
      <c r="A61" s="7">
        <v>1236</v>
      </c>
      <c r="B61" s="23" t="s">
        <v>66</v>
      </c>
      <c r="C61" s="33">
        <v>199110248.84</v>
      </c>
      <c r="D61" s="33">
        <v>199110248.84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97266171.670000002</v>
      </c>
      <c r="D63" s="33">
        <f>SUM(D64:D71)</f>
        <v>97104736.569999993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15033184.109999999</v>
      </c>
      <c r="D64" s="33">
        <v>14887516.51</v>
      </c>
      <c r="E64" s="8"/>
    </row>
    <row r="65" spans="1:5" x14ac:dyDescent="0.2">
      <c r="A65" s="7">
        <v>1242</v>
      </c>
      <c r="B65" s="23" t="s">
        <v>70</v>
      </c>
      <c r="C65" s="33">
        <v>2358778.62</v>
      </c>
      <c r="D65" s="33">
        <v>2348398.62</v>
      </c>
      <c r="E65" s="8"/>
    </row>
    <row r="66" spans="1:5" x14ac:dyDescent="0.2">
      <c r="A66" s="7">
        <v>1243</v>
      </c>
      <c r="B66" s="23" t="s">
        <v>71</v>
      </c>
      <c r="C66" s="33">
        <v>226838.8</v>
      </c>
      <c r="D66" s="33">
        <v>226838.8</v>
      </c>
      <c r="E66" s="8"/>
    </row>
    <row r="67" spans="1:5" x14ac:dyDescent="0.2">
      <c r="A67" s="7">
        <v>1244</v>
      </c>
      <c r="B67" s="23" t="s">
        <v>201</v>
      </c>
      <c r="C67" s="33">
        <v>53716569.950000003</v>
      </c>
      <c r="D67" s="33">
        <v>53716569.950000003</v>
      </c>
      <c r="E67" s="8"/>
    </row>
    <row r="68" spans="1:5" x14ac:dyDescent="0.2">
      <c r="A68" s="7">
        <v>1245</v>
      </c>
      <c r="B68" s="23" t="s">
        <v>72</v>
      </c>
      <c r="C68" s="33">
        <v>6741687.3399999999</v>
      </c>
      <c r="D68" s="33">
        <v>6741687.3399999999</v>
      </c>
      <c r="E68" s="8"/>
    </row>
    <row r="69" spans="1:5" x14ac:dyDescent="0.2">
      <c r="A69" s="7">
        <v>1246</v>
      </c>
      <c r="B69" s="23" t="s">
        <v>73</v>
      </c>
      <c r="C69" s="33">
        <v>18056354.690000001</v>
      </c>
      <c r="D69" s="33">
        <v>18050967.190000001</v>
      </c>
      <c r="E69" s="8"/>
    </row>
    <row r="70" spans="1:5" x14ac:dyDescent="0.2">
      <c r="A70" s="7">
        <v>1247</v>
      </c>
      <c r="B70" s="23" t="s">
        <v>74</v>
      </c>
      <c r="C70" s="33">
        <v>1055758.1599999999</v>
      </c>
      <c r="D70" s="33">
        <v>1055758.1599999999</v>
      </c>
      <c r="E70" s="8"/>
    </row>
    <row r="71" spans="1:5" x14ac:dyDescent="0.2">
      <c r="A71" s="7">
        <v>1248</v>
      </c>
      <c r="B71" s="23" t="s">
        <v>75</v>
      </c>
      <c r="C71" s="33">
        <v>77000</v>
      </c>
      <c r="D71" s="33">
        <v>77000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2850779.3099999996</v>
      </c>
      <c r="D72" s="33">
        <f>SUM(D73:D77)</f>
        <v>2795679.3099999996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2286573.5299999998</v>
      </c>
      <c r="D73" s="33">
        <v>2231473.5299999998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564205.78</v>
      </c>
      <c r="D76" s="33">
        <v>564205.78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-75858923.609999999</v>
      </c>
      <c r="D78" s="33">
        <f>SUM(D79:D83)</f>
        <v>-75858923.609999999</v>
      </c>
      <c r="E78" s="8"/>
    </row>
    <row r="79" spans="1:5" x14ac:dyDescent="0.2">
      <c r="A79" s="7">
        <v>1261</v>
      </c>
      <c r="B79" s="23" t="s">
        <v>83</v>
      </c>
      <c r="C79" s="33">
        <v>-24830268.82</v>
      </c>
      <c r="D79" s="33">
        <v>-24830268.82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-50188414.979999997</v>
      </c>
      <c r="D81" s="33">
        <v>-50188414.979999997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-77000</v>
      </c>
      <c r="D82" s="33">
        <v>-77000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-763239.81</v>
      </c>
      <c r="D83" s="33">
        <v>-763239.81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1379742.26</v>
      </c>
      <c r="D84" s="33">
        <f>SUM(D85:D90)</f>
        <v>1379742.26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1379742.26</v>
      </c>
      <c r="D85" s="33">
        <v>1379742.26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54173519.329999998</v>
      </c>
      <c r="D101" s="34">
        <f>SUM(D102+D143)</f>
        <v>70086629.319999993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30671721.929999996</v>
      </c>
      <c r="D102" s="34">
        <f>SUM(D103+D113+D117+D121+D124+D128+D135+D139)</f>
        <v>40651887.920000002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25587922.619999997</v>
      </c>
      <c r="D103" s="33">
        <f>SUM(D104:D112)</f>
        <v>39996430.590000004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-51888.73</v>
      </c>
      <c r="D104" s="33">
        <v>-51887.73</v>
      </c>
      <c r="E104" s="8"/>
    </row>
    <row r="105" spans="1:5" x14ac:dyDescent="0.2">
      <c r="A105" s="7">
        <v>2112</v>
      </c>
      <c r="B105" s="23" t="s">
        <v>110</v>
      </c>
      <c r="C105" s="33">
        <v>565772.68999999994</v>
      </c>
      <c r="D105" s="33">
        <v>576914.92000000004</v>
      </c>
      <c r="E105" s="8"/>
    </row>
    <row r="106" spans="1:5" x14ac:dyDescent="0.2">
      <c r="A106" s="7">
        <v>2113</v>
      </c>
      <c r="B106" s="23" t="s">
        <v>111</v>
      </c>
      <c r="C106" s="33">
        <v>3099391.63</v>
      </c>
      <c r="D106" s="33">
        <v>11693501.630000001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542570.61</v>
      </c>
      <c r="D108" s="33">
        <v>5847511.5199999996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11585612.92</v>
      </c>
      <c r="D110" s="33">
        <v>12375266.82</v>
      </c>
      <c r="E110" s="8"/>
    </row>
    <row r="111" spans="1:5" x14ac:dyDescent="0.2">
      <c r="A111" s="7">
        <v>2118</v>
      </c>
      <c r="B111" s="23" t="s">
        <v>116</v>
      </c>
      <c r="C111" s="33">
        <v>-17735.97</v>
      </c>
      <c r="D111" s="33">
        <v>-17735.97</v>
      </c>
      <c r="E111" s="8"/>
    </row>
    <row r="112" spans="1:5" x14ac:dyDescent="0.2">
      <c r="A112" s="7">
        <v>2119</v>
      </c>
      <c r="B112" s="23" t="s">
        <v>117</v>
      </c>
      <c r="C112" s="33">
        <v>9864199.4700000007</v>
      </c>
      <c r="D112" s="33">
        <v>9572859.4000000004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4944120</v>
      </c>
      <c r="D117" s="33">
        <f>SUM(D118:D120)</f>
        <v>494412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4944120</v>
      </c>
      <c r="D118" s="33">
        <v>494412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-136388.01999999999</v>
      </c>
      <c r="D135" s="33">
        <f>SUM(D136:D138)</f>
        <v>-115022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-136388.01999999999</v>
      </c>
      <c r="D138" s="33">
        <v>-115022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276067.33</v>
      </c>
      <c r="D139" s="33">
        <f>SUM(D140:D142)</f>
        <v>276067.33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276067.33</v>
      </c>
      <c r="D142" s="33">
        <v>276067.33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23501797.399999999</v>
      </c>
      <c r="D143" s="34">
        <f>SUM(D144+D147+D151+D157+D161+D168)</f>
        <v>29434741.399999999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23501797.399999999</v>
      </c>
      <c r="D151" s="33">
        <f>SUM(D152:D156)</f>
        <v>29434741.399999999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23501797.399999999</v>
      </c>
      <c r="D154" s="33">
        <v>29434741.399999999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1931238270.27</v>
      </c>
      <c r="D173" s="34">
        <f>SUM(D174+D178+D193)</f>
        <v>1713673413.27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290828908.97999996</v>
      </c>
      <c r="D174" s="34">
        <f>SUM(D175+D176+D177)</f>
        <v>290828908.97999996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280359628.63999999</v>
      </c>
      <c r="D175" s="33">
        <v>280359628.63999999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10469280.34</v>
      </c>
      <c r="D177" s="33">
        <v>10469280.34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1640409361.29</v>
      </c>
      <c r="D178" s="34">
        <f>SUM(D179+D180+D181+D186+D190)</f>
        <v>1422844504.29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218029522.78</v>
      </c>
      <c r="D179" s="33">
        <v>440899043.98000002</v>
      </c>
      <c r="E179" s="8"/>
    </row>
    <row r="180" spans="1:5" x14ac:dyDescent="0.2">
      <c r="A180" s="7">
        <v>3220</v>
      </c>
      <c r="B180" s="22" t="s">
        <v>184</v>
      </c>
      <c r="C180" s="33">
        <v>1564230968.73</v>
      </c>
      <c r="D180" s="33">
        <v>1123796590.53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-141851130.22</v>
      </c>
      <c r="D190" s="33">
        <f>SUM(D191:D192)</f>
        <v>-141851130.22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-141851130.22</v>
      </c>
      <c r="D192" s="33">
        <v>-141851130.22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2014-12-05T05:20:54Z</cp:lastPrinted>
  <dcterms:created xsi:type="dcterms:W3CDTF">2012-12-11T20:26:08Z</dcterms:created>
  <dcterms:modified xsi:type="dcterms:W3CDTF">2018-04-27T03:23:27Z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