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4400" windowHeight="12555"/>
  </bookViews>
  <sheets>
    <sheet name="EAI" sheetId="4" r:id="rId1"/>
  </sheets>
  <definedNames>
    <definedName name="_xlnm._FilterDatabase" localSheetId="0" hidden="1">EAI!$A$3:$H$4</definedName>
  </definedNames>
  <calcPr calcId="145621"/>
  <fileRecoveryPr autoRecover="0"/>
</workbook>
</file>

<file path=xl/calcChain.xml><?xml version="1.0" encoding="utf-8"?>
<calcChain xmlns="http://schemas.openxmlformats.org/spreadsheetml/2006/main">
  <c r="H48" i="4" l="1"/>
  <c r="H46" i="4"/>
  <c r="H45" i="4"/>
  <c r="H43" i="4"/>
  <c r="H42" i="4"/>
  <c r="H41" i="4"/>
  <c r="H40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G48" i="4"/>
  <c r="G45" i="4"/>
  <c r="G40" i="4"/>
  <c r="G26" i="4"/>
  <c r="F48" i="4"/>
  <c r="F45" i="4"/>
  <c r="F40" i="4"/>
  <c r="F26" i="4"/>
  <c r="E48" i="4"/>
  <c r="E46" i="4"/>
  <c r="E45" i="4"/>
  <c r="E43" i="4"/>
  <c r="E42" i="4"/>
  <c r="E41" i="4"/>
  <c r="E40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D48" i="4"/>
  <c r="C48" i="4"/>
  <c r="D26" i="4"/>
  <c r="D40" i="4"/>
  <c r="C40" i="4"/>
  <c r="D45" i="4"/>
  <c r="C45" i="4"/>
  <c r="H21" i="4"/>
  <c r="G21" i="4"/>
  <c r="F21" i="4"/>
  <c r="E21" i="4"/>
  <c r="D21" i="4"/>
  <c r="C21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<sst xmlns="http://schemas.openxmlformats.org/spreadsheetml/2006/main" count="67" uniqueCount="34">
  <si>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</si>
  <si>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</si>
  <si>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</si>
  <si>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</si>
  <si>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</si>
  <si>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</si>
  <si>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</si>
  <si>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</si>
  <si>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</si>
  <si>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</si>
  <si>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</si>
  <si>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</si>
  <si>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</si>
  <si>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</si>
  <si>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</si>
  <si>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</si>
  <si>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</si>
  <si>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</si>
  <si>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</si>
  <si>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</si>
  <si>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</si>
  <si>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</si>
  <si>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</si>
  <si>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</si>
  <si>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</si>
  <si>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</si>
  <si>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</si>
  <si>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</si>
  <si>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</si>
  <si>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</si>
  <si>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</si>
  <si>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</si>
  <si>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</si>
  <si>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Instituto Municipal de Vivienda de San Miguel de Allende, Gto.
Estado Analítico de Ingresos
DEL 01 de Enero AL 31 de Marzo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</si>
</sst>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4" fontId="9" fillId="0" borderId="7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zoomScaleNormal="100" workbookViewId="0">
      <selection activeCell="A2" sqref="A2:B4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33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>
        <v>0</v>
      </c>
      <c r="D5" s="29">
        <v>0</v>
      </c>
      <c r="E5" s="29">
        <f>+C5+D5</f>
        <v>0</v>
      </c>
      <c r="F5" s="29">
        <v>0</v>
      </c>
      <c r="G5" s="29">
        <v>0</v>
      </c>
      <c r="H5" s="29">
        <f>+G5-C5</f>
        <v>0</v>
      </c>
    </row>
    <row r="6" spans="1:8" x14ac:dyDescent="0.2">
      <c r="A6" s="2" t="s">
        <v>1</v>
      </c>
      <c r="C6" s="30">
        <v>0</v>
      </c>
      <c r="D6" s="30">
        <v>0</v>
      </c>
      <c r="E6" s="30">
        <f>+C6+D6</f>
        <v>0</v>
      </c>
      <c r="F6" s="30">
        <v>0</v>
      </c>
      <c r="G6" s="30">
        <v>0</v>
      </c>
      <c r="H6" s="30">
        <f>+G6-C6</f>
        <v>0</v>
      </c>
    </row>
    <row r="7" spans="1:8" x14ac:dyDescent="0.2">
      <c r="A7" s="2" t="s">
        <v>2</v>
      </c>
      <c r="C7" s="30">
        <v>1013500</v>
      </c>
      <c r="D7" s="30">
        <v>0</v>
      </c>
      <c r="E7" s="30">
        <f t="shared" ref="E7:E19" si="0">+C7+D7</f>
        <v>1013500</v>
      </c>
      <c r="F7" s="30">
        <v>0</v>
      </c>
      <c r="G7" s="30">
        <v>0</v>
      </c>
      <c r="H7" s="30">
        <f t="shared" ref="H7:H19" si="1">+G7-C7</f>
        <v>-1013500</v>
      </c>
    </row>
    <row r="8" spans="1:8" x14ac:dyDescent="0.2">
      <c r="A8" s="2" t="s">
        <v>3</v>
      </c>
      <c r="C8" s="30">
        <v>0</v>
      </c>
      <c r="D8" s="30">
        <v>0</v>
      </c>
      <c r="E8" s="30">
        <f t="shared" si="0"/>
        <v>0</v>
      </c>
      <c r="F8" s="30">
        <v>0</v>
      </c>
      <c r="G8" s="30">
        <v>0</v>
      </c>
      <c r="H8" s="30">
        <f t="shared" si="1"/>
        <v>0</v>
      </c>
    </row>
    <row r="9" spans="1:8" x14ac:dyDescent="0.2">
      <c r="A9" s="2" t="s">
        <v>4</v>
      </c>
      <c r="C9" s="30">
        <v>878186.57</v>
      </c>
      <c r="D9" s="30">
        <v>0</v>
      </c>
      <c r="E9" s="30">
        <f t="shared" si="0"/>
        <v>878186.57</v>
      </c>
      <c r="F9" s="30">
        <v>162655.37</v>
      </c>
      <c r="G9" s="30">
        <v>162655.37</v>
      </c>
      <c r="H9" s="30">
        <f t="shared" si="1"/>
        <v>-715531.2</v>
      </c>
    </row>
    <row r="10" spans="1:8" x14ac:dyDescent="0.2">
      <c r="A10" s="4">
        <v>51</v>
      </c>
      <c r="B10" s="5" t="s">
        <v>5</v>
      </c>
      <c r="C10" s="30">
        <v>878186.57</v>
      </c>
      <c r="D10" s="30">
        <v>0</v>
      </c>
      <c r="E10" s="30">
        <f t="shared" si="0"/>
        <v>878186.57</v>
      </c>
      <c r="F10" s="30">
        <v>162655.37</v>
      </c>
      <c r="G10" s="30">
        <v>162655.37</v>
      </c>
      <c r="H10" s="30">
        <f t="shared" si="1"/>
        <v>-715531.2</v>
      </c>
    </row>
    <row r="11" spans="1:8" x14ac:dyDescent="0.2">
      <c r="A11" s="4">
        <v>52</v>
      </c>
      <c r="B11" s="5" t="s">
        <v>6</v>
      </c>
      <c r="C11" s="30">
        <v>0</v>
      </c>
      <c r="D11" s="30">
        <v>0</v>
      </c>
      <c r="E11" s="30">
        <f t="shared" si="0"/>
        <v>0</v>
      </c>
      <c r="F11" s="30">
        <v>0</v>
      </c>
      <c r="G11" s="30">
        <v>0</v>
      </c>
      <c r="H11" s="30">
        <f t="shared" si="1"/>
        <v>0</v>
      </c>
    </row>
    <row r="12" spans="1:8" x14ac:dyDescent="0.2">
      <c r="A12" s="2" t="s">
        <v>7</v>
      </c>
      <c r="C12" s="30">
        <v>0</v>
      </c>
      <c r="D12" s="30">
        <v>0</v>
      </c>
      <c r="E12" s="30">
        <f t="shared" si="0"/>
        <v>0</v>
      </c>
      <c r="F12" s="30">
        <v>0</v>
      </c>
      <c r="G12" s="30">
        <v>0</v>
      </c>
      <c r="H12" s="30">
        <f t="shared" si="1"/>
        <v>0</v>
      </c>
    </row>
    <row r="13" spans="1:8" x14ac:dyDescent="0.2">
      <c r="A13" s="4">
        <v>61</v>
      </c>
      <c r="B13" s="5" t="s">
        <v>5</v>
      </c>
      <c r="C13" s="30">
        <v>0</v>
      </c>
      <c r="D13" s="30">
        <v>0</v>
      </c>
      <c r="E13" s="30">
        <f t="shared" si="0"/>
        <v>0</v>
      </c>
      <c r="F13" s="30">
        <v>0</v>
      </c>
      <c r="G13" s="30">
        <v>0</v>
      </c>
      <c r="H13" s="30">
        <f t="shared" si="1"/>
        <v>0</v>
      </c>
    </row>
    <row r="14" spans="1:8" x14ac:dyDescent="0.2">
      <c r="A14" s="4">
        <v>62</v>
      </c>
      <c r="B14" s="5" t="s">
        <v>6</v>
      </c>
      <c r="C14" s="30">
        <v>0</v>
      </c>
      <c r="D14" s="30">
        <v>0</v>
      </c>
      <c r="E14" s="30">
        <f t="shared" si="0"/>
        <v>0</v>
      </c>
      <c r="F14" s="30">
        <v>0</v>
      </c>
      <c r="G14" s="30">
        <v>0</v>
      </c>
      <c r="H14" s="30">
        <f t="shared" si="1"/>
        <v>0</v>
      </c>
    </row>
    <row r="15" spans="1:8" ht="33.75" x14ac:dyDescent="0.2">
      <c r="A15" s="42"/>
      <c r="B15" s="43" t="s">
        <v>32</v>
      </c>
      <c r="C15" s="30">
        <v>0</v>
      </c>
      <c r="D15" s="30">
        <v>0</v>
      </c>
      <c r="E15" s="30">
        <f t="shared" si="0"/>
        <v>0</v>
      </c>
      <c r="F15" s="30">
        <v>0</v>
      </c>
      <c r="G15" s="30">
        <v>0</v>
      </c>
      <c r="H15" s="30">
        <f t="shared" si="1"/>
        <v>0</v>
      </c>
    </row>
    <row r="16" spans="1:8" x14ac:dyDescent="0.2">
      <c r="A16" s="2" t="s">
        <v>8</v>
      </c>
      <c r="C16" s="30">
        <v>2351759.61</v>
      </c>
      <c r="D16" s="30">
        <v>0</v>
      </c>
      <c r="E16" s="30">
        <f t="shared" si="0"/>
        <v>2351759.61</v>
      </c>
      <c r="F16" s="30">
        <v>202395.19</v>
      </c>
      <c r="G16" s="30">
        <v>202395.19</v>
      </c>
      <c r="H16" s="30">
        <f t="shared" si="1"/>
        <v>-2149364.42</v>
      </c>
    </row>
    <row r="17" spans="1:8" x14ac:dyDescent="0.2">
      <c r="A17" s="2" t="s">
        <v>9</v>
      </c>
      <c r="C17" s="30">
        <v>17251185</v>
      </c>
      <c r="D17" s="30">
        <v>0</v>
      </c>
      <c r="E17" s="30">
        <f t="shared" si="0"/>
        <v>17251185</v>
      </c>
      <c r="F17" s="30">
        <v>0</v>
      </c>
      <c r="G17" s="30">
        <v>0</v>
      </c>
      <c r="H17" s="30">
        <f t="shared" si="1"/>
        <v>-17251185</v>
      </c>
    </row>
    <row r="18" spans="1:8" x14ac:dyDescent="0.2">
      <c r="A18" s="2" t="s">
        <v>11</v>
      </c>
      <c r="C18" s="30">
        <v>0</v>
      </c>
      <c r="D18" s="30">
        <v>800000</v>
      </c>
      <c r="E18" s="30">
        <f t="shared" si="0"/>
        <v>800000</v>
      </c>
      <c r="F18" s="30">
        <v>800000</v>
      </c>
      <c r="G18" s="30">
        <v>800000</v>
      </c>
      <c r="H18" s="30">
        <f t="shared" si="1"/>
        <v>800000</v>
      </c>
    </row>
    <row r="19" spans="1:8" x14ac:dyDescent="0.2">
      <c r="A19" s="2" t="s">
        <v>10</v>
      </c>
      <c r="C19" s="30">
        <v>6505634.8799999999</v>
      </c>
      <c r="D19" s="30">
        <v>-33144.120000000003</v>
      </c>
      <c r="E19" s="30">
        <f t="shared" si="0"/>
        <v>6472490.7599999998</v>
      </c>
      <c r="F19" s="30">
        <v>713436.7</v>
      </c>
      <c r="G19" s="30">
        <v>713436.7</v>
      </c>
      <c r="H19" s="30">
        <f t="shared" si="1"/>
        <v>-5792198.1799999997</v>
      </c>
    </row>
    <row r="20" spans="1:8" x14ac:dyDescent="0.2">
      <c r="C20" s="19"/>
      <c r="D20" s="19"/>
      <c r="E20" s="30"/>
      <c r="F20" s="19"/>
      <c r="G20" s="19"/>
      <c r="H20" s="19"/>
    </row>
    <row r="21" spans="1:8" x14ac:dyDescent="0.2">
      <c r="A21" s="11"/>
      <c r="B21" s="12" t="s">
        <v>21</v>
      </c>
      <c r="C21" s="31">
        <f>+C5+C6+C7+C8+C9+C12+C16+C17+C18+C19</f>
        <v>28000266.059999999</v>
      </c>
      <c r="D21" s="31">
        <f t="shared" ref="D21:H21" si="2">+D5+D6+D7+D8+D9+D12+D16+D17+D18+D19</f>
        <v>766855.88</v>
      </c>
      <c r="E21" s="31">
        <f t="shared" si="2"/>
        <v>28767121.939999998</v>
      </c>
      <c r="F21" s="31">
        <f t="shared" si="2"/>
        <v>1878487.26</v>
      </c>
      <c r="G21" s="31">
        <f t="shared" si="2"/>
        <v>1878487.26</v>
      </c>
      <c r="H21" s="31">
        <f t="shared" si="2"/>
        <v>-26121778.800000001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>
        <v>0</v>
      </c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2">
        <v>19142871.57</v>
      </c>
      <c r="D26" s="32">
        <f>+D27+D28+D29+D30+D33+D37+D38</f>
        <v>0</v>
      </c>
      <c r="E26" s="32">
        <f>+C26+D26</f>
        <v>19142871.57</v>
      </c>
      <c r="F26" s="32">
        <f>+F27+F28+F29+F30+F33+F37+F38</f>
        <v>162655.37</v>
      </c>
      <c r="G26" s="32">
        <f>+G27+G28+G29+G30+G33+G37+G38</f>
        <v>162655.37</v>
      </c>
      <c r="H26" s="32">
        <f>G26-C26</f>
        <v>-18980216.199999999</v>
      </c>
    </row>
    <row r="27" spans="1:8" x14ac:dyDescent="0.2">
      <c r="A27" s="22"/>
      <c r="B27" s="23" t="s">
        <v>0</v>
      </c>
      <c r="C27" s="33">
        <v>0</v>
      </c>
      <c r="D27" s="33">
        <v>0</v>
      </c>
      <c r="E27" s="33">
        <f>+C27+D27</f>
        <v>0</v>
      </c>
      <c r="F27" s="33">
        <v>0</v>
      </c>
      <c r="G27" s="33">
        <v>0</v>
      </c>
      <c r="H27" s="33">
        <f>+G27-C27</f>
        <v>0</v>
      </c>
    </row>
    <row r="28" spans="1:8" x14ac:dyDescent="0.2">
      <c r="A28" s="22"/>
      <c r="B28" s="23" t="s">
        <v>2</v>
      </c>
      <c r="C28" s="33">
        <v>1013500</v>
      </c>
      <c r="D28" s="33">
        <v>0</v>
      </c>
      <c r="E28" s="33">
        <f t="shared" ref="E28:F46" si="3">+C28+D28</f>
        <v>1013500</v>
      </c>
      <c r="F28" s="33">
        <v>0</v>
      </c>
      <c r="G28" s="33">
        <v>0</v>
      </c>
      <c r="H28" s="33">
        <f t="shared" ref="H28:H46" si="4">+G28-C28</f>
        <v>-1013500</v>
      </c>
    </row>
    <row r="29" spans="1:8" x14ac:dyDescent="0.2">
      <c r="A29" s="22"/>
      <c r="B29" s="23" t="s">
        <v>3</v>
      </c>
      <c r="C29" s="33">
        <v>0</v>
      </c>
      <c r="D29" s="33">
        <v>0</v>
      </c>
      <c r="E29" s="33">
        <f t="shared" si="3"/>
        <v>0</v>
      </c>
      <c r="F29" s="33">
        <v>0</v>
      </c>
      <c r="G29" s="33">
        <v>0</v>
      </c>
      <c r="H29" s="33">
        <f t="shared" si="4"/>
        <v>0</v>
      </c>
    </row>
    <row r="30" spans="1:8" x14ac:dyDescent="0.2">
      <c r="A30" s="22"/>
      <c r="B30" s="23" t="s">
        <v>4</v>
      </c>
      <c r="C30" s="33">
        <v>878186.57</v>
      </c>
      <c r="D30" s="33">
        <v>0</v>
      </c>
      <c r="E30" s="33">
        <f t="shared" si="3"/>
        <v>878186.57</v>
      </c>
      <c r="F30" s="33">
        <v>162655.37</v>
      </c>
      <c r="G30" s="33">
        <v>162655.37</v>
      </c>
      <c r="H30" s="33">
        <f t="shared" si="4"/>
        <v>-715531.2</v>
      </c>
    </row>
    <row r="31" spans="1:8" x14ac:dyDescent="0.2">
      <c r="A31" s="22"/>
      <c r="B31" s="24" t="s">
        <v>5</v>
      </c>
      <c r="C31" s="33">
        <v>878186.57</v>
      </c>
      <c r="D31" s="33">
        <v>0</v>
      </c>
      <c r="E31" s="33">
        <f t="shared" si="3"/>
        <v>878186.57</v>
      </c>
      <c r="F31" s="33">
        <v>162655.37</v>
      </c>
      <c r="G31" s="33">
        <v>162655.37</v>
      </c>
      <c r="H31" s="33">
        <f t="shared" si="4"/>
        <v>-715531.2</v>
      </c>
    </row>
    <row r="32" spans="1:8" x14ac:dyDescent="0.2">
      <c r="A32" s="22"/>
      <c r="B32" s="24" t="s">
        <v>6</v>
      </c>
      <c r="C32" s="33">
        <v>0</v>
      </c>
      <c r="D32" s="33">
        <v>0</v>
      </c>
      <c r="E32" s="33">
        <f t="shared" si="3"/>
        <v>0</v>
      </c>
      <c r="F32" s="33">
        <v>0</v>
      </c>
      <c r="G32" s="33">
        <v>0</v>
      </c>
      <c r="H32" s="33">
        <f t="shared" si="4"/>
        <v>0</v>
      </c>
    </row>
    <row r="33" spans="1:8" x14ac:dyDescent="0.2">
      <c r="A33" s="22"/>
      <c r="B33" s="23" t="s">
        <v>7</v>
      </c>
      <c r="C33" s="33">
        <v>0</v>
      </c>
      <c r="D33" s="33">
        <v>0</v>
      </c>
      <c r="E33" s="33">
        <f t="shared" si="3"/>
        <v>0</v>
      </c>
      <c r="F33" s="33">
        <v>0</v>
      </c>
      <c r="G33" s="33">
        <v>0</v>
      </c>
      <c r="H33" s="33">
        <f t="shared" si="4"/>
        <v>0</v>
      </c>
    </row>
    <row r="34" spans="1:8" x14ac:dyDescent="0.2">
      <c r="A34" s="22"/>
      <c r="B34" s="24" t="s">
        <v>5</v>
      </c>
      <c r="C34" s="33">
        <v>878186.57</v>
      </c>
      <c r="D34" s="33">
        <v>0</v>
      </c>
      <c r="E34" s="33">
        <f t="shared" si="3"/>
        <v>878186.57</v>
      </c>
      <c r="F34" s="33">
        <v>162655.37</v>
      </c>
      <c r="G34" s="33">
        <v>162655.37</v>
      </c>
      <c r="H34" s="33">
        <f t="shared" si="4"/>
        <v>-715531.2</v>
      </c>
    </row>
    <row r="35" spans="1:8" x14ac:dyDescent="0.2">
      <c r="A35" s="22"/>
      <c r="B35" s="24" t="s">
        <v>6</v>
      </c>
      <c r="C35" s="33">
        <v>0</v>
      </c>
      <c r="D35" s="33">
        <v>0</v>
      </c>
      <c r="E35" s="33">
        <f t="shared" si="3"/>
        <v>0</v>
      </c>
      <c r="F35" s="33">
        <v>0</v>
      </c>
      <c r="G35" s="33">
        <v>0</v>
      </c>
      <c r="H35" s="33">
        <f t="shared" si="4"/>
        <v>0</v>
      </c>
    </row>
    <row r="36" spans="1:8" ht="33.75" x14ac:dyDescent="0.2">
      <c r="A36" s="22"/>
      <c r="B36" s="44" t="s">
        <v>32</v>
      </c>
      <c r="C36" s="33">
        <v>0</v>
      </c>
      <c r="D36" s="33">
        <v>0</v>
      </c>
      <c r="E36" s="33">
        <f t="shared" si="3"/>
        <v>0</v>
      </c>
      <c r="F36" s="33"/>
      <c r="G36" s="33"/>
      <c r="H36" s="33">
        <f t="shared" si="4"/>
        <v>0</v>
      </c>
    </row>
    <row r="37" spans="1:8" x14ac:dyDescent="0.2">
      <c r="A37" s="22"/>
      <c r="B37" s="23" t="s">
        <v>9</v>
      </c>
      <c r="C37" s="33">
        <v>17251185</v>
      </c>
      <c r="D37" s="33">
        <v>0</v>
      </c>
      <c r="E37" s="33">
        <f t="shared" si="3"/>
        <v>17251185</v>
      </c>
      <c r="F37" s="33">
        <v>0</v>
      </c>
      <c r="G37" s="33">
        <v>0</v>
      </c>
      <c r="H37" s="33">
        <f t="shared" si="4"/>
        <v>-17251185</v>
      </c>
    </row>
    <row r="38" spans="1:8" x14ac:dyDescent="0.2">
      <c r="A38" s="22"/>
      <c r="B38" s="23" t="s">
        <v>11</v>
      </c>
      <c r="C38" s="33">
        <v>0</v>
      </c>
      <c r="D38" s="33">
        <v>0</v>
      </c>
      <c r="E38" s="33">
        <f t="shared" si="3"/>
        <v>0</v>
      </c>
      <c r="F38" s="33">
        <v>0</v>
      </c>
      <c r="G38" s="33">
        <v>0</v>
      </c>
      <c r="H38" s="33">
        <f t="shared" si="4"/>
        <v>0</v>
      </c>
    </row>
    <row r="39" spans="1:8" x14ac:dyDescent="0.2">
      <c r="A39" s="41"/>
      <c r="B39" s="23"/>
      <c r="C39" s="33"/>
      <c r="D39" s="33"/>
      <c r="E39" s="33"/>
      <c r="F39" s="33"/>
      <c r="G39" s="33"/>
      <c r="H39" s="33"/>
    </row>
    <row r="40" spans="1:8" x14ac:dyDescent="0.2">
      <c r="A40" s="26" t="s">
        <v>13</v>
      </c>
      <c r="B40" s="21"/>
      <c r="C40" s="34">
        <f>SUM(C41:C43)</f>
        <v>2351759.61</v>
      </c>
      <c r="D40" s="34">
        <f>SUM(D41:D43)</f>
        <v>800000</v>
      </c>
      <c r="E40" s="34">
        <f t="shared" si="3"/>
        <v>3151759.61</v>
      </c>
      <c r="F40" s="34">
        <f>SUM(F41:F43)</f>
        <v>1002395.19</v>
      </c>
      <c r="G40" s="34">
        <f>SUM(G41:G43)</f>
        <v>1002395.19</v>
      </c>
      <c r="H40" s="33">
        <f t="shared" si="4"/>
        <v>-1349364.42</v>
      </c>
    </row>
    <row r="41" spans="1:8" x14ac:dyDescent="0.2">
      <c r="A41" s="22"/>
      <c r="B41" s="23" t="s">
        <v>1</v>
      </c>
      <c r="C41" s="33">
        <v>0</v>
      </c>
      <c r="D41" s="33">
        <v>0</v>
      </c>
      <c r="E41" s="33">
        <f t="shared" si="3"/>
        <v>0</v>
      </c>
      <c r="F41" s="33">
        <v>0</v>
      </c>
      <c r="G41" s="33">
        <v>0</v>
      </c>
      <c r="H41" s="33">
        <f t="shared" si="4"/>
        <v>0</v>
      </c>
    </row>
    <row r="42" spans="1:8" x14ac:dyDescent="0.2">
      <c r="A42" s="22"/>
      <c r="B42" s="23" t="s">
        <v>8</v>
      </c>
      <c r="C42" s="33">
        <v>2351759.61</v>
      </c>
      <c r="D42" s="33">
        <v>0</v>
      </c>
      <c r="E42" s="33">
        <f t="shared" si="3"/>
        <v>2351759.61</v>
      </c>
      <c r="F42" s="33">
        <v>202395.19</v>
      </c>
      <c r="G42" s="33">
        <v>202395.19</v>
      </c>
      <c r="H42" s="33">
        <f t="shared" si="4"/>
        <v>-2149364.42</v>
      </c>
    </row>
    <row r="43" spans="1:8" x14ac:dyDescent="0.2">
      <c r="A43" s="22"/>
      <c r="B43" s="23" t="s">
        <v>11</v>
      </c>
      <c r="C43" s="33">
        <v>0</v>
      </c>
      <c r="D43" s="33">
        <v>800000</v>
      </c>
      <c r="E43" s="33">
        <f t="shared" si="3"/>
        <v>800000</v>
      </c>
      <c r="F43" s="33">
        <v>800000</v>
      </c>
      <c r="G43" s="33">
        <v>800000</v>
      </c>
      <c r="H43" s="33">
        <f t="shared" si="4"/>
        <v>800000</v>
      </c>
    </row>
    <row r="44" spans="1:8" x14ac:dyDescent="0.2">
      <c r="A44" s="41"/>
      <c r="B44" s="23"/>
      <c r="C44" s="33"/>
      <c r="D44" s="33"/>
      <c r="E44" s="33"/>
      <c r="F44" s="33"/>
      <c r="G44" s="33"/>
      <c r="H44" s="33"/>
    </row>
    <row r="45" spans="1:8" x14ac:dyDescent="0.2">
      <c r="A45" s="25" t="s">
        <v>14</v>
      </c>
      <c r="B45" s="25"/>
      <c r="C45" s="34">
        <f>+C46</f>
        <v>6505634.8799999999</v>
      </c>
      <c r="D45" s="34">
        <f>+D46</f>
        <v>-33144.120000000003</v>
      </c>
      <c r="E45" s="34">
        <f t="shared" si="3"/>
        <v>6472490.7599999998</v>
      </c>
      <c r="F45" s="34">
        <f>+F46</f>
        <v>713436.7</v>
      </c>
      <c r="G45" s="34">
        <f>+G46</f>
        <v>713436.7</v>
      </c>
      <c r="H45" s="33">
        <f t="shared" si="4"/>
        <v>-5792198.1799999997</v>
      </c>
    </row>
    <row r="46" spans="1:8" x14ac:dyDescent="0.2">
      <c r="A46" s="20"/>
      <c r="B46" s="23" t="s">
        <v>10</v>
      </c>
      <c r="C46" s="34">
        <v>6505634.8799999999</v>
      </c>
      <c r="D46" s="34">
        <v>-33144.120000000003</v>
      </c>
      <c r="E46" s="33">
        <f t="shared" si="3"/>
        <v>6472490.7599999998</v>
      </c>
      <c r="F46" s="33">
        <v>713436.7</v>
      </c>
      <c r="G46" s="33">
        <v>713436.7</v>
      </c>
      <c r="H46" s="33">
        <f t="shared" si="4"/>
        <v>-5792198.1799999997</v>
      </c>
    </row>
    <row r="47" spans="1:8" x14ac:dyDescent="0.2">
      <c r="A47" s="20"/>
      <c r="B47" s="23"/>
      <c r="C47" s="34"/>
      <c r="D47" s="34"/>
      <c r="E47" s="34"/>
      <c r="F47" s="34"/>
      <c r="G47" s="34"/>
      <c r="H47" s="34"/>
    </row>
    <row r="48" spans="1:8" x14ac:dyDescent="0.2">
      <c r="A48" s="27"/>
      <c r="B48" s="28" t="s">
        <v>21</v>
      </c>
      <c r="C48" s="62">
        <f>+C26+C40+C45</f>
        <v>28000266.059999999</v>
      </c>
      <c r="D48" s="62">
        <f>+D26+D40+D45</f>
        <v>766855.88</v>
      </c>
      <c r="E48" s="62">
        <f>+E26+E40+E45</f>
        <v>28767121.939999998</v>
      </c>
      <c r="F48" s="62">
        <f>+F26+F40+F45</f>
        <v>1878487.26</v>
      </c>
      <c r="G48" s="62">
        <f>+G26+G40+G45</f>
        <v>1878487.26</v>
      </c>
      <c r="H48" s="62">
        <f>+H26+H40+H45</f>
        <v>-26121778.799999997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>
        <v>0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  <ignoredError sqref="E5:E19 H5:H19 G26:H4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2017-03-30T22:07:26Z</cp:lastPrinted>
  <dcterms:created xsi:type="dcterms:W3CDTF">2012-12-11T20:48:19Z</dcterms:created>
  <dcterms:modified xsi:type="dcterms:W3CDTF">2018-04-17T16:35:47Z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