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CUENTA PUBLICA 2017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  <definedName name="_xlnm.Print_Titles" localSheetId="0">EFE!$1:$2</definedName>
  </definedNames>
  <calcPr calcId="162913"/>
</workbook>
</file>

<file path=xl/calcChain.xml><?xml version="1.0" encoding="utf-8"?>
<calcChain xmlns="http://schemas.openxmlformats.org/spreadsheetml/2006/main">
  <c r="C56" i="1" l="1"/>
  <c r="D33" i="1"/>
  <c r="C33" i="1"/>
  <c r="C35" i="1"/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16" i="1"/>
  <c r="C4" i="1"/>
  <c r="D55" i="1" l="1"/>
  <c r="D43" i="1"/>
  <c r="C43" i="1"/>
  <c r="C55" i="1"/>
  <c r="D56" i="1" l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<sst xmlns="http://schemas.openxmlformats.org/spreadsheetml/2006/main" count="90" uniqueCount="78">
  <si>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</si>
  <si>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</si>
  <si>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</si>
  <si>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</si>
  <si>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</si>
  <si>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</si>
  <si>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</si>
  <si>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</si>
  <si>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</si>
  <si>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</si>
  <si>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</si>
  <si>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</si>
  <si>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</si>
  <si>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</si>
  <si>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</si>
  <si>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</si>
  <si>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</si>
  <si>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</si>
  <si>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</si>
  <si>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</si>
  <si>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</si>
  <si>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</si>
  <si>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</si>
  <si>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</si>
  <si>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</si>
  <si>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</si>
  <si>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</si>
  <si>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</si>
  <si>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</si>
  <si>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</si>
  <si>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</si>
  <si>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</si>
  <si>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</si>
  <si>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</si>
  <si>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</si>
  <si>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</si>
  <si>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</si>
  <si>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</si>
  <si>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</si>
  <si>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</si>
  <si>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</si>
  <si>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</si>
  <si>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</si>
  <si>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</si>
  <si>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</si>
  <si>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</si>
  <si>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</si>
  <si>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</si>
  <si>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</si>
  <si>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</si>
  <si>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</si>
  <si>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</si>
  <si>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</si>
  <si>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</si>
  <si>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</si>
  <si>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</si>
  <si>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</si>
  <si>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</si>
  <si>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</si>
  <si>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</si>
  <si>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</si>
  <si>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</si>
  <si>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</si>
  <si>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</si>
  <si>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</si>
  <si>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</si>
  <si>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</si>
  <si>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</si>
  <si>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</si>
  <si>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</si>
  <si>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</si>
  <si>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</si>
  <si>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</si>
  <si>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</si>
  <si>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</si>
  <si>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</si>
  <si>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</si>
  <si>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 MIGUEL DE ALLENDE, GTO.
ESTADO DE FLUJOS DE EFECTIVO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</si>
</sst>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E61" sqref="A1:E6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1137426143.71</v>
      </c>
      <c r="D4" s="6">
        <f>SUM(D5:D15)</f>
        <v>887512727.72000003</v>
      </c>
      <c r="E4" s="4"/>
    </row>
    <row r="5" spans="1:5" x14ac:dyDescent="0.2">
      <c r="A5" s="7">
        <v>4110</v>
      </c>
      <c r="B5" s="28" t="s">
        <v>5</v>
      </c>
      <c r="C5" s="8">
        <v>269825300.16000003</v>
      </c>
      <c r="D5" s="8">
        <v>118403140.20999999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1482160.28</v>
      </c>
      <c r="D7" s="8">
        <v>1125620.77</v>
      </c>
      <c r="E7" s="4"/>
    </row>
    <row r="8" spans="1:5" x14ac:dyDescent="0.2">
      <c r="A8" s="7">
        <v>4140</v>
      </c>
      <c r="B8" s="28" t="s">
        <v>8</v>
      </c>
      <c r="C8" s="8">
        <v>44508852.810000002</v>
      </c>
      <c r="D8" s="8">
        <v>28741692.460000001</v>
      </c>
      <c r="E8" s="4"/>
    </row>
    <row r="9" spans="1:5" x14ac:dyDescent="0.2">
      <c r="A9" s="7">
        <v>4150</v>
      </c>
      <c r="B9" s="28" t="s">
        <v>9</v>
      </c>
      <c r="C9" s="8">
        <v>21996017.850000001</v>
      </c>
      <c r="D9" s="8">
        <v>16198415.369999999</v>
      </c>
      <c r="E9" s="4"/>
    </row>
    <row r="10" spans="1:5" x14ac:dyDescent="0.2">
      <c r="A10" s="7">
        <v>4160</v>
      </c>
      <c r="B10" s="28" t="s">
        <v>10</v>
      </c>
      <c r="C10" s="8">
        <v>37334593.390000001</v>
      </c>
      <c r="D10" s="8">
        <v>21350920.260000002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762279219.22000003</v>
      </c>
      <c r="D13" s="8">
        <v>701692938.64999998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-673151166.65999997</v>
      </c>
      <c r="D16" s="6">
        <f>SUM(D17:D32)</f>
        <v>-525353562.92000002</v>
      </c>
      <c r="E16" s="4"/>
    </row>
    <row r="17" spans="1:5" x14ac:dyDescent="0.2">
      <c r="A17" s="7">
        <v>5110</v>
      </c>
      <c r="B17" s="28" t="s">
        <v>15</v>
      </c>
      <c r="C17" s="8">
        <v>-181345741.80000001</v>
      </c>
      <c r="D17" s="8">
        <v>-172443483.43000001</v>
      </c>
      <c r="E17" s="4"/>
    </row>
    <row r="18" spans="1:5" x14ac:dyDescent="0.2">
      <c r="A18" s="7">
        <v>5120</v>
      </c>
      <c r="B18" s="28" t="s">
        <v>16</v>
      </c>
      <c r="C18" s="8">
        <v>-50641135.659999996</v>
      </c>
      <c r="D18" s="8">
        <v>-41752964.759999998</v>
      </c>
      <c r="E18" s="4"/>
    </row>
    <row r="19" spans="1:5" x14ac:dyDescent="0.2">
      <c r="A19" s="7">
        <v>5130</v>
      </c>
      <c r="B19" s="28" t="s">
        <v>17</v>
      </c>
      <c r="C19" s="8">
        <v>-204622850.28999999</v>
      </c>
      <c r="D19" s="8">
        <v>-156856865.13</v>
      </c>
      <c r="E19" s="4"/>
    </row>
    <row r="20" spans="1:5" x14ac:dyDescent="0.2">
      <c r="A20" s="7">
        <v>5210</v>
      </c>
      <c r="B20" s="28" t="s">
        <v>18</v>
      </c>
      <c r="C20" s="8">
        <v>-43608745.439999998</v>
      </c>
      <c r="D20" s="8">
        <v>-41783146.560000002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-2186757.7999999998</v>
      </c>
      <c r="D22" s="8">
        <v>-427410</v>
      </c>
      <c r="E22" s="4"/>
    </row>
    <row r="23" spans="1:5" x14ac:dyDescent="0.2">
      <c r="A23" s="7">
        <v>5240</v>
      </c>
      <c r="B23" s="28" t="s">
        <v>21</v>
      </c>
      <c r="C23" s="8">
        <v>-135893509.30000001</v>
      </c>
      <c r="D23" s="8">
        <v>-88113140.840000004</v>
      </c>
      <c r="E23" s="4"/>
    </row>
    <row r="24" spans="1:5" x14ac:dyDescent="0.2">
      <c r="A24" s="7">
        <v>5250</v>
      </c>
      <c r="B24" s="28" t="s">
        <v>22</v>
      </c>
      <c r="C24" s="8">
        <v>-4811395.51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-46860470.869999997</v>
      </c>
      <c r="D31" s="8">
        <v>-21050967.170000002</v>
      </c>
      <c r="E31" s="4"/>
    </row>
    <row r="32" spans="1:5" x14ac:dyDescent="0.2">
      <c r="A32" s="16">
        <v>8002</v>
      </c>
      <c r="B32" s="29" t="s">
        <v>49</v>
      </c>
      <c r="C32" s="8">
        <v>-3180559.99</v>
      </c>
      <c r="D32" s="8">
        <v>-2925585.03</v>
      </c>
      <c r="E32" s="4"/>
    </row>
    <row r="33" spans="1:5" x14ac:dyDescent="0.2">
      <c r="A33" s="16">
        <v>900003</v>
      </c>
      <c r="B33" s="18" t="s">
        <v>29</v>
      </c>
      <c r="C33" s="6">
        <f>+C4+C16</f>
        <v>464274977.05000007</v>
      </c>
      <c r="D33" s="6">
        <f>+D4+D16</f>
        <v>362159164.80000001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-20194341.200000003</v>
      </c>
      <c r="D35" s="6">
        <f>SUM(D36:D38)</f>
        <v>352259.72</v>
      </c>
      <c r="E35" s="4"/>
    </row>
    <row r="36" spans="1:5" x14ac:dyDescent="0.2">
      <c r="A36" s="16">
        <v>8003</v>
      </c>
      <c r="B36" s="29" t="s">
        <v>47</v>
      </c>
      <c r="C36" s="8">
        <v>-10418420.380000001</v>
      </c>
      <c r="D36" s="8">
        <v>352259.72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44">
        <v>-9775920.8200000003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-243303932.44</v>
      </c>
      <c r="D39" s="6">
        <f>SUM(D40:D42)</f>
        <v>60026983.390000001</v>
      </c>
      <c r="E39" s="4"/>
    </row>
    <row r="40" spans="1:5" x14ac:dyDescent="0.2">
      <c r="A40" s="30">
        <v>1230</v>
      </c>
      <c r="B40" s="29" t="s">
        <v>47</v>
      </c>
      <c r="C40" s="8">
        <v>-217320487.66</v>
      </c>
      <c r="D40" s="8">
        <v>-12445214.279999999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-25983444.780000001</v>
      </c>
      <c r="D41" s="8">
        <v>69352077.890000001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3120119.78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223109591.24000001</v>
      </c>
      <c r="D43" s="6">
        <f>+D35-D39</f>
        <v>-59674723.670000002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-15932944</v>
      </c>
      <c r="D45" s="6">
        <f>+D46+D49</f>
        <v>-16427356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-15932944</v>
      </c>
      <c r="D46" s="8">
        <f>SUM(D47:D48)</f>
        <v>-16427356</v>
      </c>
      <c r="E46" s="4"/>
    </row>
    <row r="47" spans="1:5" x14ac:dyDescent="0.2">
      <c r="A47" s="30">
        <v>2233</v>
      </c>
      <c r="B47" s="29" t="s">
        <v>48</v>
      </c>
      <c r="C47" s="8">
        <v>-15932944</v>
      </c>
      <c r="D47" s="8">
        <v>-16427356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48156130.68</v>
      </c>
      <c r="D50" s="6">
        <f>+D51+D54</f>
        <v>226987842.12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48156130.68</v>
      </c>
      <c r="D54" s="8">
        <v>226987842.12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-64089074.68</v>
      </c>
      <c r="D55" s="6">
        <f>+D45-D50</f>
        <v>-243415198.12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623295493.61000013</v>
      </c>
      <c r="D56" s="6">
        <f>+D33+D43+D55</f>
        <v>59069243.00999999</v>
      </c>
      <c r="E56" s="4"/>
    </row>
    <row r="57" spans="1:5" x14ac:dyDescent="0.2">
      <c r="A57" s="16">
        <v>9000011</v>
      </c>
      <c r="B57" s="5" t="s">
        <v>37</v>
      </c>
      <c r="C57" s="6">
        <v>285484226.87</v>
      </c>
      <c r="D57" s="6">
        <v>107065536.52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462058876.68000001</v>
      </c>
      <c r="D58" s="12">
        <v>285484226.87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Instructivo_EFE</vt:lpstr>
      <vt:lpstr>EFE!Títulos_a_imprimir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2018-02-28T16:27:15Z</cp:lastPrinted>
  <dcterms:created xsi:type="dcterms:W3CDTF">2012-12-11T20:31:36Z</dcterms:created>
  <dcterms:modified xsi:type="dcterms:W3CDTF">2018-02-28T16:27:23Z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