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Imajsma\Segundo Trimestre Digital\"/>
    </mc:Choice>
  </mc:AlternateContent>
  <xr:revisionPtr revIDLastSave="0" documentId="10_ncr:8100000_{97D55A5D-1F9A-49AF-8318-659092FA0C80}" xr6:coauthVersionLast="34" xr6:coauthVersionMax="34" xr10:uidLastSave="{00000000-0000-0000-0000-000000000000}"/>
  <bookViews>
    <workbookView xWindow="0" yWindow="0" windowWidth="24000" windowHeight="9735" xr2:uid="{00000000-000D-0000-FFFF-FFFF00000000}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62913"/>
</workbook>
</file>

<file path=xl/calcChain.xml><?xml version="1.0" encoding="utf-8"?>
<calcChain xmlns="http://schemas.openxmlformats.org/spreadsheetml/2006/main">
  <c r="F100" i="1" l="1"/>
  <c r="G100" i="1" s="1"/>
  <c r="F99" i="1"/>
  <c r="G99" i="1" s="1"/>
  <c r="F98" i="1"/>
  <c r="G98" i="1" s="1"/>
  <c r="F96" i="1"/>
  <c r="G96" i="1" s="1"/>
  <c r="F95" i="1"/>
  <c r="G95" i="1" s="1"/>
  <c r="F94" i="1"/>
  <c r="G94" i="1" s="1"/>
  <c r="F93" i="1"/>
  <c r="G93" i="1" s="1"/>
  <c r="F92" i="1"/>
  <c r="G92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3" i="1"/>
  <c r="G83" i="1" s="1"/>
  <c r="F82" i="1"/>
  <c r="G82" i="1" s="1"/>
  <c r="F81" i="1"/>
  <c r="G81" i="1" s="1"/>
  <c r="F80" i="1"/>
  <c r="G80" i="1" s="1"/>
  <c r="F79" i="1"/>
  <c r="G79" i="1" s="1"/>
  <c r="F77" i="1"/>
  <c r="G77" i="1" s="1"/>
  <c r="F76" i="1"/>
  <c r="G76" i="1" s="1"/>
  <c r="F75" i="1"/>
  <c r="G75" i="1" s="1"/>
  <c r="F74" i="1"/>
  <c r="G74" i="1" s="1"/>
  <c r="F73" i="1"/>
  <c r="G73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4" i="1"/>
  <c r="G54" i="1" s="1"/>
  <c r="F53" i="1"/>
  <c r="G53" i="1" s="1"/>
  <c r="F52" i="1"/>
  <c r="G52" i="1" s="1"/>
  <c r="F51" i="1"/>
  <c r="G51" i="1" s="1"/>
  <c r="F50" i="1"/>
  <c r="G50" i="1" s="1"/>
  <c r="F48" i="1"/>
  <c r="G48" i="1" s="1"/>
  <c r="F47" i="1"/>
  <c r="G47" i="1" s="1"/>
  <c r="F46" i="1"/>
  <c r="G46" i="1" s="1"/>
  <c r="F45" i="1"/>
  <c r="G45" i="1" s="1"/>
  <c r="F42" i="1"/>
  <c r="G42" i="1" s="1"/>
  <c r="F41" i="1"/>
  <c r="G41" i="1" s="1"/>
  <c r="F40" i="1"/>
  <c r="G40" i="1" s="1"/>
  <c r="F39" i="1"/>
  <c r="G39" i="1" s="1"/>
  <c r="F37" i="1"/>
  <c r="G37" i="1" s="1"/>
  <c r="F36" i="1"/>
  <c r="G36" i="1" s="1"/>
  <c r="F34" i="1"/>
  <c r="G34" i="1" s="1"/>
  <c r="F32" i="1"/>
  <c r="G32" i="1" s="1"/>
  <c r="F31" i="1"/>
  <c r="G31" i="1" s="1"/>
  <c r="F30" i="1"/>
  <c r="G30" i="1" s="1"/>
  <c r="F29" i="1"/>
  <c r="G29" i="1" s="1"/>
  <c r="F28" i="1"/>
  <c r="G28" i="1" s="1"/>
  <c r="F26" i="1"/>
  <c r="G26" i="1" s="1"/>
  <c r="F25" i="1"/>
  <c r="G25" i="1" s="1"/>
  <c r="F24" i="1"/>
  <c r="G24" i="1" s="1"/>
  <c r="F23" i="1"/>
  <c r="G23" i="1" s="1"/>
  <c r="F22" i="1"/>
  <c r="G22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E97" i="1"/>
  <c r="E91" i="1"/>
  <c r="E84" i="1"/>
  <c r="E78" i="1"/>
  <c r="E72" i="1"/>
  <c r="E63" i="1"/>
  <c r="E55" i="1"/>
  <c r="E49" i="1"/>
  <c r="E44" i="1"/>
  <c r="E43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F97" i="1" s="1"/>
  <c r="G97" i="1" s="1"/>
  <c r="C91" i="1"/>
  <c r="F91" i="1" s="1"/>
  <c r="G91" i="1" s="1"/>
  <c r="C84" i="1"/>
  <c r="F84" i="1" s="1"/>
  <c r="G84" i="1" s="1"/>
  <c r="C78" i="1"/>
  <c r="F78" i="1" s="1"/>
  <c r="G78" i="1" s="1"/>
  <c r="C72" i="1"/>
  <c r="F72" i="1" s="1"/>
  <c r="G72" i="1" s="1"/>
  <c r="C63" i="1"/>
  <c r="F63" i="1" s="1"/>
  <c r="G63" i="1" s="1"/>
  <c r="C55" i="1"/>
  <c r="C49" i="1"/>
  <c r="F49" i="1" s="1"/>
  <c r="G49" i="1" s="1"/>
  <c r="C44" i="1"/>
  <c r="F44" i="1" s="1"/>
  <c r="G44" i="1" s="1"/>
  <c r="C38" i="1"/>
  <c r="F38" i="1" s="1"/>
  <c r="G38" i="1" s="1"/>
  <c r="C35" i="1"/>
  <c r="F35" i="1" s="1"/>
  <c r="G35" i="1" s="1"/>
  <c r="C33" i="1"/>
  <c r="F33" i="1" s="1"/>
  <c r="G33" i="1" s="1"/>
  <c r="C27" i="1"/>
  <c r="F27" i="1" s="1"/>
  <c r="G27" i="1" s="1"/>
  <c r="C21" i="1"/>
  <c r="C13" i="1"/>
  <c r="F13" i="1" s="1"/>
  <c r="G13" i="1" s="1"/>
  <c r="C5" i="1"/>
  <c r="F5" i="1" s="1"/>
  <c r="G5" i="1" s="1"/>
  <c r="C4" i="1" l="1"/>
  <c r="C43" i="1"/>
  <c r="D4" i="1"/>
  <c r="D43" i="1"/>
  <c r="E4" i="1"/>
  <c r="E3" i="1" s="1"/>
  <c r="F21" i="1"/>
  <c r="G21" i="1" s="1"/>
  <c r="F55" i="1"/>
  <c r="G55" i="1" s="1"/>
  <c r="D3" i="1"/>
  <c r="C3" i="1"/>
  <c r="F3" i="1" s="1"/>
  <c r="G3" i="1" s="1"/>
  <c r="F43" i="1" l="1"/>
  <c r="G43" i="1" s="1"/>
  <c r="F4" i="1"/>
  <c r="G4" i="1" s="1"/>
</calcChain>
</file>

<file path=xl/sharedStrings.xml><?xml version="1.0" encoding="utf-8"?>
<sst xmlns="http://schemas.openxmlformats.org/spreadsheetml/2006/main" count="125" uniqueCount="123">
  <si>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</si>
  <si>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</si>
  <si>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</si>
  <si>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</si>
  <si>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</si>
  <si>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</si>
  <si>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</si>
  <si>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</si>
  <si>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</si>
  <si>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</si>
  <si>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</si>
  <si>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</si>
  <si>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</si>
  <si>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</si>
  <si>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</si>
  <si>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</si>
  <si>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</si>
  <si>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</si>
  <si>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</si>
  <si>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</si>
  <si>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</si>
  <si>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</si>
  <si>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</si>
  <si>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</si>
  <si>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</si>
  <si>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</si>
  <si>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</si>
  <si>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</si>
  <si>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</si>
  <si>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</si>
  <si>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</si>
  <si>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</si>
  <si>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</si>
  <si>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</si>
  <si>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</si>
  <si>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</si>
  <si>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</si>
  <si>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</si>
  <si>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</si>
  <si>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</si>
  <si>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</si>
  <si>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</si>
  <si>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</si>
  <si>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</si>
  <si>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</si>
  <si>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</si>
  <si>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</si>
  <si>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</si>
  <si>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</si>
  <si>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</si>
  <si>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</si>
  <si>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</si>
  <si>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</si>
  <si>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</si>
  <si>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</si>
  <si>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</si>
  <si>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</si>
  <si>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</si>
  <si>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</si>
  <si>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</si>
  <si>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</si>
  <si>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</si>
  <si>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</si>
  <si>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</si>
  <si>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</si>
  <si>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</si>
  <si>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</si>
  <si>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</si>
  <si>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</si>
  <si>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</si>
  <si>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</si>
  <si>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</si>
  <si>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</si>
  <si>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</si>
  <si>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</si>
  <si>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</si>
  <si>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</si>
  <si>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</si>
  <si>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</si>
  <si>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</si>
  <si>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</si>
  <si>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</si>
  <si>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</si>
  <si>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</si>
  <si>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</si>
  <si>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</si>
  <si>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</si>
  <si>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</si>
  <si>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</si>
  <si>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</si>
  <si>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</si>
  <si>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</si>
  <si>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</si>
  <si>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</si>
  <si>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</si>
  <si>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</si>
  <si>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</si>
  <si>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</si>
  <si>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</si>
  <si>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</si>
  <si>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</si>
  <si>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</si>
  <si>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</si>
  <si>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</si>
  <si>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</si>
  <si>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</si>
  <si>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</si>
  <si>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</si>
  <si>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</si>
  <si>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</si>
  <si>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</si>
  <si>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</si>
  <si>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</si>
  <si>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</si>
  <si>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</si>
  <si>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</si>
  <si>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</si>
  <si>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</si>
  <si>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</si>
  <si>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</si>
  <si>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</si>
  <si>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</si>
  <si>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INSTITUTO MUNICIPAL DE ATENCIÓN A LA JUVENTUD DE SAN MIGUEL ALLENDE, GTO.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</si>
</sst>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7"/>
  <sheetViews>
    <sheetView tabSelected="1" workbookViewId="0">
      <pane ySplit="2" topLeftCell="A81" activePane="bottomLeft" state="frozen"/>
      <selection pane="bottomLeft" activeCell="A3" sqref="A3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40" t="s">
        <v>122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114</v>
      </c>
      <c r="E2" s="24" t="s">
        <v>115</v>
      </c>
      <c r="F2" s="24" t="s">
        <v>116</v>
      </c>
      <c r="G2" s="24" t="s">
        <v>117</v>
      </c>
    </row>
    <row r="3" spans="1:7" x14ac:dyDescent="0.2">
      <c r="A3" s="1">
        <v>1000</v>
      </c>
      <c r="B3" s="2" t="s">
        <v>3</v>
      </c>
      <c r="C3" s="3">
        <f>SUM(C4+C43)</f>
        <v>866191.28999999992</v>
      </c>
      <c r="D3" s="3">
        <f>SUM(D4+D43)</f>
        <v>9584675.6799999997</v>
      </c>
      <c r="E3" s="3">
        <f>SUM(E4+E43)</f>
        <v>9549118.5300000012</v>
      </c>
      <c r="F3" s="3">
        <f>C3+D3-E3</f>
        <v>901748.43999999762</v>
      </c>
      <c r="G3" s="4">
        <f>F3-C3</f>
        <v>35557.149999997695</v>
      </c>
    </row>
    <row r="4" spans="1:7" x14ac:dyDescent="0.2">
      <c r="A4" s="5">
        <v>1100</v>
      </c>
      <c r="B4" s="6" t="s">
        <v>4</v>
      </c>
      <c r="C4" s="7">
        <f>SUM(C5+C13+C21+C27+C33+C35+C38)</f>
        <v>152085.34</v>
      </c>
      <c r="D4" s="7">
        <f>SUM(D5+D13+D21+D27+D33+D35+D38)</f>
        <v>9564678.6799999997</v>
      </c>
      <c r="E4" s="7">
        <f>SUM(E5+E13+E21+E27+E33+E35+E38)</f>
        <v>9549118.5300000012</v>
      </c>
      <c r="F4" s="7">
        <f t="shared" ref="F4:F67" si="0">C4+D4-E4</f>
        <v>167645.48999999836</v>
      </c>
      <c r="G4" s="8">
        <f t="shared" ref="G4:G67" si="1">F4-C4</f>
        <v>15560.149999998364</v>
      </c>
    </row>
    <row r="5" spans="1:7" x14ac:dyDescent="0.2">
      <c r="A5" s="5">
        <v>1110</v>
      </c>
      <c r="B5" s="6" t="s">
        <v>5</v>
      </c>
      <c r="C5" s="7">
        <f>SUM(C6:C12)</f>
        <v>127470.62</v>
      </c>
      <c r="D5" s="7">
        <f>SUM(D6:D12)</f>
        <v>4765384.2699999996</v>
      </c>
      <c r="E5" s="7">
        <f>SUM(E6:E12)</f>
        <v>4735647.12</v>
      </c>
      <c r="F5" s="7">
        <f t="shared" si="0"/>
        <v>157207.76999999955</v>
      </c>
      <c r="G5" s="8">
        <f t="shared" si="1"/>
        <v>29737.149999999558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0</v>
      </c>
      <c r="D7" s="10">
        <v>0</v>
      </c>
      <c r="E7" s="10">
        <v>0</v>
      </c>
      <c r="F7" s="10">
        <f t="shared" si="0"/>
        <v>0</v>
      </c>
      <c r="G7" s="11">
        <f t="shared" si="1"/>
        <v>0</v>
      </c>
    </row>
    <row r="8" spans="1:7" x14ac:dyDescent="0.2">
      <c r="A8" s="9">
        <v>1113</v>
      </c>
      <c r="B8" s="26" t="s">
        <v>8</v>
      </c>
      <c r="C8" s="10">
        <v>127470.62</v>
      </c>
      <c r="D8" s="10">
        <v>4765384.2699999996</v>
      </c>
      <c r="E8" s="10">
        <v>4735647.12</v>
      </c>
      <c r="F8" s="10">
        <f t="shared" si="0"/>
        <v>157207.76999999955</v>
      </c>
      <c r="G8" s="11">
        <f t="shared" si="1"/>
        <v>29737.149999999558</v>
      </c>
    </row>
    <row r="9" spans="1:7" x14ac:dyDescent="0.2">
      <c r="A9" s="9">
        <v>1114</v>
      </c>
      <c r="B9" s="26" t="s">
        <v>9</v>
      </c>
      <c r="C9" s="10">
        <v>0</v>
      </c>
      <c r="D9" s="10">
        <v>0</v>
      </c>
      <c r="E9" s="10">
        <v>0</v>
      </c>
      <c r="F9" s="10">
        <f t="shared" si="0"/>
        <v>0</v>
      </c>
      <c r="G9" s="11">
        <f t="shared" si="1"/>
        <v>0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19378.72</v>
      </c>
      <c r="D13" s="7">
        <f>SUM(D14:D20)</f>
        <v>4786244.41</v>
      </c>
      <c r="E13" s="7">
        <f>SUM(E14:E20)</f>
        <v>4800421.41</v>
      </c>
      <c r="F13" s="7">
        <f t="shared" si="0"/>
        <v>5201.7199999997392</v>
      </c>
      <c r="G13" s="8">
        <f t="shared" si="1"/>
        <v>-14177.000000000262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0</v>
      </c>
      <c r="D15" s="10">
        <v>0</v>
      </c>
      <c r="E15" s="10">
        <v>0</v>
      </c>
      <c r="F15" s="10">
        <f t="shared" si="0"/>
        <v>0</v>
      </c>
      <c r="G15" s="11">
        <f t="shared" si="1"/>
        <v>0</v>
      </c>
    </row>
    <row r="16" spans="1:7" x14ac:dyDescent="0.2">
      <c r="A16" s="9">
        <v>1123</v>
      </c>
      <c r="B16" s="26" t="s">
        <v>15</v>
      </c>
      <c r="C16" s="10">
        <v>-1281.5999999999999</v>
      </c>
      <c r="D16" s="10">
        <v>43108.41</v>
      </c>
      <c r="E16" s="10">
        <v>42682.41</v>
      </c>
      <c r="F16" s="10">
        <f t="shared" si="0"/>
        <v>-855.59999999999854</v>
      </c>
      <c r="G16" s="11">
        <f t="shared" si="1"/>
        <v>426.00000000000136</v>
      </c>
    </row>
    <row r="17" spans="1:7" x14ac:dyDescent="0.2">
      <c r="A17" s="9">
        <v>1124</v>
      </c>
      <c r="B17" s="26" t="s">
        <v>16</v>
      </c>
      <c r="C17" s="10">
        <v>14603</v>
      </c>
      <c r="D17" s="10">
        <v>0</v>
      </c>
      <c r="E17" s="10">
        <v>14603</v>
      </c>
      <c r="F17" s="10">
        <f t="shared" si="0"/>
        <v>0</v>
      </c>
      <c r="G17" s="11">
        <f t="shared" si="1"/>
        <v>-14603</v>
      </c>
    </row>
    <row r="18" spans="1:7" x14ac:dyDescent="0.2">
      <c r="A18" s="9">
        <v>1125</v>
      </c>
      <c r="B18" s="26" t="s">
        <v>94</v>
      </c>
      <c r="C18" s="10">
        <v>6000</v>
      </c>
      <c r="D18" s="10">
        <v>0</v>
      </c>
      <c r="E18" s="10">
        <v>0</v>
      </c>
      <c r="F18" s="10">
        <f t="shared" si="0"/>
        <v>6000</v>
      </c>
      <c r="G18" s="11">
        <f t="shared" si="1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57.32</v>
      </c>
      <c r="D20" s="10">
        <v>4743136</v>
      </c>
      <c r="E20" s="10">
        <v>4743136</v>
      </c>
      <c r="F20" s="10">
        <f t="shared" si="0"/>
        <v>57.320000000298023</v>
      </c>
      <c r="G20" s="11">
        <f t="shared" si="1"/>
        <v>2.9802293965985882E-10</v>
      </c>
    </row>
    <row r="21" spans="1:7" x14ac:dyDescent="0.2">
      <c r="A21" s="5">
        <v>1130</v>
      </c>
      <c r="B21" s="27" t="s">
        <v>19</v>
      </c>
      <c r="C21" s="7">
        <f>SUM(C22:C26)</f>
        <v>5236</v>
      </c>
      <c r="D21" s="7">
        <f>SUM(D22:D26)</f>
        <v>13050</v>
      </c>
      <c r="E21" s="7">
        <f>SUM(E22:E26)</f>
        <v>13050</v>
      </c>
      <c r="F21" s="7">
        <f t="shared" si="0"/>
        <v>5236</v>
      </c>
      <c r="G21" s="8">
        <f t="shared" si="1"/>
        <v>0</v>
      </c>
    </row>
    <row r="22" spans="1:7" x14ac:dyDescent="0.2">
      <c r="A22" s="9">
        <v>1131</v>
      </c>
      <c r="B22" s="26" t="s">
        <v>20</v>
      </c>
      <c r="C22" s="10">
        <v>5236</v>
      </c>
      <c r="D22" s="10">
        <v>13050</v>
      </c>
      <c r="E22" s="10">
        <v>13050</v>
      </c>
      <c r="F22" s="10">
        <f t="shared" si="0"/>
        <v>5236</v>
      </c>
      <c r="G22" s="11">
        <f t="shared" si="1"/>
        <v>0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0</v>
      </c>
      <c r="D25" s="10">
        <v>0</v>
      </c>
      <c r="E25" s="10">
        <v>0</v>
      </c>
      <c r="F25" s="10">
        <f t="shared" si="0"/>
        <v>0</v>
      </c>
      <c r="G25" s="11">
        <f t="shared" si="1"/>
        <v>0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714105.95</v>
      </c>
      <c r="D43" s="7">
        <f>SUM(D44+D49+D55+D63+D72+D78+D84+D91+D97)</f>
        <v>19997</v>
      </c>
      <c r="E43" s="7">
        <f>SUM(E44+E49+E55+E63+E72+E78+E84+E91+E97)</f>
        <v>0</v>
      </c>
      <c r="F43" s="7">
        <f t="shared" si="0"/>
        <v>734102.95</v>
      </c>
      <c r="G43" s="8">
        <f t="shared" si="1"/>
        <v>19997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0</v>
      </c>
      <c r="D55" s="14">
        <f>SUM(D56:D62)</f>
        <v>0</v>
      </c>
      <c r="E55" s="14">
        <f>SUM(E56:E62)</f>
        <v>0</v>
      </c>
      <c r="F55" s="14">
        <f t="shared" si="0"/>
        <v>0</v>
      </c>
      <c r="G55" s="15">
        <f t="shared" si="1"/>
        <v>0</v>
      </c>
    </row>
    <row r="56" spans="1:7" x14ac:dyDescent="0.2">
      <c r="A56" s="9">
        <v>1231</v>
      </c>
      <c r="B56" s="26" t="s">
        <v>51</v>
      </c>
      <c r="C56" s="10">
        <v>0</v>
      </c>
      <c r="D56" s="10">
        <v>0</v>
      </c>
      <c r="E56" s="10">
        <v>0</v>
      </c>
      <c r="F56" s="10">
        <f t="shared" si="0"/>
        <v>0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0</v>
      </c>
      <c r="D58" s="10">
        <v>0</v>
      </c>
      <c r="E58" s="10">
        <v>0</v>
      </c>
      <c r="F58" s="10">
        <f t="shared" si="0"/>
        <v>0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0</v>
      </c>
      <c r="D60" s="10">
        <v>0</v>
      </c>
      <c r="E60" s="10">
        <v>0</v>
      </c>
      <c r="F60" s="10">
        <f t="shared" si="0"/>
        <v>0</v>
      </c>
      <c r="G60" s="11">
        <f t="shared" si="1"/>
        <v>0</v>
      </c>
    </row>
    <row r="61" spans="1:7" x14ac:dyDescent="0.2">
      <c r="A61" s="9">
        <v>1236</v>
      </c>
      <c r="B61" s="26" t="s">
        <v>56</v>
      </c>
      <c r="C61" s="10">
        <v>0</v>
      </c>
      <c r="D61" s="10">
        <v>0</v>
      </c>
      <c r="E61" s="10">
        <v>0</v>
      </c>
      <c r="F61" s="10">
        <f t="shared" si="0"/>
        <v>0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822759.21</v>
      </c>
      <c r="D63" s="7">
        <f>SUM(D64:D71)</f>
        <v>19997</v>
      </c>
      <c r="E63" s="7">
        <f>SUM(E64:E71)</f>
        <v>0</v>
      </c>
      <c r="F63" s="7">
        <f t="shared" si="0"/>
        <v>842756.21</v>
      </c>
      <c r="G63" s="8">
        <f t="shared" si="1"/>
        <v>19997</v>
      </c>
    </row>
    <row r="64" spans="1:7" x14ac:dyDescent="0.2">
      <c r="A64" s="9">
        <v>1241</v>
      </c>
      <c r="B64" s="26" t="s">
        <v>59</v>
      </c>
      <c r="C64" s="10">
        <v>162888.29</v>
      </c>
      <c r="D64" s="10">
        <v>0</v>
      </c>
      <c r="E64" s="10">
        <v>0</v>
      </c>
      <c r="F64" s="10">
        <f t="shared" si="0"/>
        <v>162888.29</v>
      </c>
      <c r="G64" s="11">
        <f t="shared" si="1"/>
        <v>0</v>
      </c>
    </row>
    <row r="65" spans="1:7" x14ac:dyDescent="0.2">
      <c r="A65" s="9">
        <v>1242</v>
      </c>
      <c r="B65" s="26" t="s">
        <v>60</v>
      </c>
      <c r="C65" s="10">
        <v>53225.7</v>
      </c>
      <c r="D65" s="10">
        <v>19997</v>
      </c>
      <c r="E65" s="10">
        <v>0</v>
      </c>
      <c r="F65" s="10">
        <f t="shared" si="0"/>
        <v>73222.7</v>
      </c>
      <c r="G65" s="11">
        <f t="shared" si="1"/>
        <v>19997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1">
        <f t="shared" si="1"/>
        <v>0</v>
      </c>
    </row>
    <row r="67" spans="1:7" x14ac:dyDescent="0.2">
      <c r="A67" s="9">
        <v>1244</v>
      </c>
      <c r="B67" s="26" t="s">
        <v>62</v>
      </c>
      <c r="C67" s="10">
        <v>596451</v>
      </c>
      <c r="D67" s="10">
        <v>0</v>
      </c>
      <c r="E67" s="10">
        <v>0</v>
      </c>
      <c r="F67" s="10">
        <f t="shared" si="0"/>
        <v>596451</v>
      </c>
      <c r="G67" s="11">
        <f t="shared" si="1"/>
        <v>0</v>
      </c>
    </row>
    <row r="68" spans="1:7" x14ac:dyDescent="0.2">
      <c r="A68" s="9">
        <v>1245</v>
      </c>
      <c r="B68" s="26" t="s">
        <v>63</v>
      </c>
      <c r="C68" s="10">
        <v>1644.21</v>
      </c>
      <c r="D68" s="10">
        <v>0</v>
      </c>
      <c r="E68" s="10">
        <v>0</v>
      </c>
      <c r="F68" s="10">
        <f t="shared" ref="F68:F100" si="2">C68+D68-E68</f>
        <v>1644.21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8550.01</v>
      </c>
      <c r="D69" s="10">
        <v>0</v>
      </c>
      <c r="E69" s="10">
        <v>0</v>
      </c>
      <c r="F69" s="10">
        <f t="shared" si="2"/>
        <v>8550.01</v>
      </c>
      <c r="G69" s="11">
        <f t="shared" si="3"/>
        <v>0</v>
      </c>
    </row>
    <row r="70" spans="1:7" x14ac:dyDescent="0.2">
      <c r="A70" s="9">
        <v>1247</v>
      </c>
      <c r="B70" s="26" t="s">
        <v>65</v>
      </c>
      <c r="C70" s="10">
        <v>0</v>
      </c>
      <c r="D70" s="10">
        <v>0</v>
      </c>
      <c r="E70" s="10">
        <v>0</v>
      </c>
      <c r="F70" s="10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156657</v>
      </c>
      <c r="D72" s="7">
        <f>SUM(D73:D77)</f>
        <v>0</v>
      </c>
      <c r="E72" s="7">
        <f>SUM(E73:E77)</f>
        <v>0</v>
      </c>
      <c r="F72" s="7">
        <f t="shared" si="2"/>
        <v>156657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156657</v>
      </c>
      <c r="D73" s="10">
        <v>0</v>
      </c>
      <c r="E73" s="10">
        <v>0</v>
      </c>
      <c r="F73" s="10">
        <f t="shared" si="2"/>
        <v>156657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0</v>
      </c>
      <c r="D76" s="13">
        <v>0</v>
      </c>
      <c r="E76" s="13">
        <v>0</v>
      </c>
      <c r="F76" s="13">
        <f t="shared" si="2"/>
        <v>0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-265310.26</v>
      </c>
      <c r="D78" s="7">
        <f>SUM(D79:D83)</f>
        <v>0</v>
      </c>
      <c r="E78" s="7">
        <f>SUM(E79:E83)</f>
        <v>0</v>
      </c>
      <c r="F78" s="7">
        <f t="shared" si="2"/>
        <v>-265310.26</v>
      </c>
      <c r="G78" s="8">
        <f t="shared" si="3"/>
        <v>0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-130971.66</v>
      </c>
      <c r="D81" s="13">
        <v>0</v>
      </c>
      <c r="E81" s="13">
        <v>0</v>
      </c>
      <c r="F81" s="13">
        <f t="shared" si="2"/>
        <v>-130971.66</v>
      </c>
      <c r="G81" s="12">
        <f t="shared" si="3"/>
        <v>0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-134338.6</v>
      </c>
      <c r="D83" s="13">
        <v>0</v>
      </c>
      <c r="E83" s="13">
        <v>0</v>
      </c>
      <c r="F83" s="13">
        <f t="shared" si="2"/>
        <v>-134338.6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9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22.5" x14ac:dyDescent="0.2">
      <c r="A107" s="34"/>
      <c r="B107" s="37" t="s">
        <v>112</v>
      </c>
      <c r="C107" s="38"/>
      <c r="D107" s="37" t="s">
        <v>112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 xr:uid="{00000000-0009-0000-0000-000000000000}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113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118</v>
      </c>
    </row>
    <row r="6" spans="1:1" ht="11.25" customHeight="1" x14ac:dyDescent="0.2">
      <c r="A6" s="20" t="s">
        <v>119</v>
      </c>
    </row>
    <row r="7" spans="1:1" x14ac:dyDescent="0.2">
      <c r="A7" s="20" t="s">
        <v>120</v>
      </c>
    </row>
    <row r="8" spans="1:1" x14ac:dyDescent="0.2">
      <c r="A8" s="20" t="s">
        <v>121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dcterms:created xsi:type="dcterms:W3CDTF">2014-02-09T04:04:15Z</dcterms:created>
  <dcterms:modified xsi:type="dcterms:W3CDTF">2018-07-21T23:26:01Z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