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2018\SEGUNDO TRIMESTRE\"/>
    </mc:Choice>
  </mc:AlternateContent>
  <bookViews>
    <workbookView xWindow="0" yWindow="0" windowWidth="13605" windowHeight="7575" tabRatio="863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 s="1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A3" i="65"/>
  <c r="A1" i="65"/>
  <c r="D26" i="64" l="1"/>
  <c r="D7" i="64"/>
  <c r="D35" i="64" s="1"/>
  <c r="D15" i="63"/>
  <c r="D8" i="63"/>
  <c r="D21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  <c r="E60" i="59"/>
  <c r="C60" i="59"/>
  <c r="D60" i="59"/>
</calcChain>
</file>

<file path=xl/sharedStrings.xml><?xml version="1.0" encoding="utf-8"?>
<sst xmlns="http://schemas.openxmlformats.org/spreadsheetml/2006/main" count="870" uniqueCount="630">
  <si>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</si>
  <si>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</si>
  <si>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</si>
  <si>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</si>
  <si>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</si>
  <si>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</si>
  <si>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</si>
  <si>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</si>
  <si>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</si>
  <si>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</si>
  <si>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</si>
  <si>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</si>
  <si>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</si>
  <si>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</si>
  <si>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</si>
  <si>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</si>
  <si>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</si>
  <si>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</si>
  <si>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</si>
  <si>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</si>
  <si>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</si>
  <si>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</si>
  <si>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</si>
  <si>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</si>
  <si>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</si>
  <si>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</si>
  <si>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</si>
  <si>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</si>
  <si>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</si>
  <si>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</si>
  <si>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</si>
  <si>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</si>
  <si>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</si>
  <si>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</si>
  <si>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</si>
  <si>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</si>
  <si>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</si>
  <si>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</si>
  <si>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</si>
  <si>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</si>
  <si>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</si>
  <si>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</si>
  <si>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</si>
  <si>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</si>
  <si>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</si>
  <si>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</si>
  <si>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</si>
  <si>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</si>
  <si>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</si>
  <si>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</si>
  <si>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</si>
  <si>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</si>
  <si>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</si>
  <si>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</si>
  <si>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</si>
  <si>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</si>
  <si>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</si>
  <si>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</si>
  <si>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</si>
  <si>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</si>
  <si>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</si>
  <si>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</si>
  <si>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</si>
  <si>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</si>
  <si>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</si>
  <si>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</si>
  <si>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</si>
  <si>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</si>
  <si>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</si>
  <si>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</si>
  <si>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</si>
  <si>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</si>
  <si>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</si>
  <si>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</si>
  <si>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</si>
  <si>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</si>
  <si>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</si>
  <si>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</si>
  <si>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</si>
  <si>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</si>
  <si>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</si>
  <si>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</si>
  <si>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</si>
  <si>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</si>
  <si>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</si>
  <si>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</si>
  <si>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</si>
  <si>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</si>
  <si>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</si>
  <si>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</si>
  <si>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</si>
  <si>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</si>
  <si>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</si>
  <si>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</si>
  <si>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</si>
  <si>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</si>
  <si>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</si>
  <si>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</si>
  <si>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</si>
  <si>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</si>
  <si>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</si>
  <si>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</si>
  <si>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</si>
  <si>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</si>
  <si>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</si>
  <si>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</si>
  <si>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</si>
  <si>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</si>
  <si>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</si>
  <si>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</si>
  <si>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</si>
  <si>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</si>
  <si>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</si>
  <si>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</si>
  <si>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</si>
  <si>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</si>
  <si>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</si>
  <si>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</si>
  <si>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</si>
  <si>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</si>
  <si>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</si>
  <si>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</si>
  <si>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</si>
  <si>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</si>
  <si>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</si>
  <si>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</si>
  <si>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</si>
  <si>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</si>
  <si>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</si>
  <si>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</si>
  <si>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</si>
  <si>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</si>
  <si>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</si>
  <si>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</si>
  <si>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</si>
  <si>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</si>
  <si>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</si>
  <si>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</si>
  <si>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</si>
  <si>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</si>
  <si>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</si>
  <si>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</si>
  <si>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</si>
  <si>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</si>
  <si>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</si>
  <si>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</si>
  <si>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</si>
  <si>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</si>
  <si>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</si>
  <si>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</si>
  <si>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</si>
  <si>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</si>
  <si>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</si>
  <si>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</si>
  <si>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</si>
  <si>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</si>
  <si>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</si>
  <si>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</si>
  <si>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</si>
  <si>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</si>
  <si>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</si>
  <si>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</si>
  <si>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</si>
  <si>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</si>
  <si>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</si>
  <si>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</si>
  <si>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</si>
  <si>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</si>
  <si>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</si>
  <si>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</si>
  <si>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</si>
  <si>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</si>
  <si>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</si>
  <si>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</si>
  <si>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</si>
  <si>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</si>
  <si>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</si>
  <si>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</si>
  <si>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</si>
  <si>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</si>
  <si>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</si>
  <si>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</si>
  <si>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</si>
  <si>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</si>
  <si>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</si>
  <si>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</si>
  <si>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</si>
  <si>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</si>
  <si>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</si>
  <si>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</si>
  <si>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</si>
  <si>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</si>
  <si>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</si>
  <si>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</si>
  <si>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</si>
  <si>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</si>
  <si>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</si>
  <si>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</si>
  <si>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</si>
  <si>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</si>
  <si>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</si>
  <si>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</si>
  <si>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</si>
  <si>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</si>
  <si>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</si>
  <si>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</si>
  <si>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</si>
  <si>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</si>
  <si>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</si>
  <si>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</si>
  <si>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</si>
  <si>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</si>
  <si>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</si>
  <si>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</si>
  <si>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</si>
  <si>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</si>
  <si>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</si>
  <si>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</si>
  <si>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</si>
  <si>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</si>
  <si>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</si>
  <si>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</si>
  <si>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</si>
  <si>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</si>
  <si>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</si>
  <si>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</si>
  <si>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</si>
  <si>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</si>
  <si>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</si>
  <si>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</si>
  <si>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</si>
  <si>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</si>
  <si>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</si>
  <si>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</si>
  <si>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</si>
  <si>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</si>
  <si>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</si>
  <si>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</si>
  <si>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</si>
  <si>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</si>
  <si>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</si>
  <si>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</si>
  <si>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</si>
  <si>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</si>
  <si>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</si>
  <si>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</si>
  <si>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</si>
  <si>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</si>
  <si>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</si>
  <si>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</si>
  <si>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</si>
  <si>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</si>
  <si>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</si>
  <si>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</si>
  <si>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</si>
  <si>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</si>
  <si>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</si>
  <si>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</si>
  <si>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</si>
  <si>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</si>
  <si>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</si>
  <si>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</si>
  <si>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</si>
  <si>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</si>
  <si>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</si>
  <si>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</si>
  <si>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</si>
  <si>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</si>
  <si>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</si>
  <si>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</si>
  <si>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</si>
  <si>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</si>
  <si>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</si>
  <si>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</si>
  <si>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</si>
  <si>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</si>
  <si>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</si>
  <si>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</si>
  <si>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</si>
  <si>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</si>
  <si>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</si>
  <si>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</si>
  <si>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</si>
  <si>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</si>
  <si>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</si>
  <si>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</si>
  <si>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</si>
  <si>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</si>
  <si>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</si>
  <si>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</si>
  <si>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</si>
  <si>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</si>
  <si>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</si>
  <si>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</si>
  <si>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</si>
  <si>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</si>
  <si>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</si>
  <si>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</si>
  <si>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</si>
  <si>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</si>
  <si>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</si>
  <si>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</si>
  <si>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</si>
  <si>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</si>
  <si>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</si>
  <si>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</si>
  <si>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</si>
  <si>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</si>
  <si>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</si>
  <si>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</si>
  <si>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</si>
  <si>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</si>
  <si>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</si>
  <si>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</si>
  <si>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</si>
  <si>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</si>
  <si>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</si>
  <si>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</si>
  <si>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</si>
  <si>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</si>
  <si>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</si>
  <si>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</si>
  <si>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</si>
  <si>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</si>
  <si>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</si>
  <si>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</si>
  <si>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</si>
  <si>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</si>
  <si>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</si>
  <si>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</si>
  <si>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</si>
  <si>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</si>
  <si>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</si>
  <si>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</si>
  <si>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</si>
  <si>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</si>
  <si>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</si>
  <si>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</si>
  <si>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</si>
  <si>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</si>
  <si>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</si>
  <si>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</si>
  <si>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</si>
  <si>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</si>
  <si>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</si>
  <si>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</si>
  <si>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</si>
  <si>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</si>
  <si>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</si>
  <si>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</si>
  <si>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</si>
  <si>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</si>
  <si>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</si>
  <si>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</si>
  <si>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</si>
  <si>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</si>
  <si>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</si>
  <si>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</si>
  <si>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</si>
  <si>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</si>
  <si>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</si>
  <si>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</si>
  <si>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</si>
  <si>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</si>
  <si>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</si>
  <si>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</si>
  <si>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</si>
  <si>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</si>
  <si>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</si>
  <si>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</si>
  <si>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</si>
  <si>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</si>
  <si>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</si>
  <si>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</si>
  <si>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</si>
  <si>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</si>
  <si>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</si>
  <si>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</si>
  <si>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</si>
  <si>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</si>
  <si>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</si>
  <si>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</si>
  <si>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</si>
  <si>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</si>
  <si>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</si>
  <si>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</si>
  <si>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</si>
  <si>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</si>
  <si>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</si>
  <si>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</si>
  <si>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</si>
  <si>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</si>
  <si>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</si>
  <si>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</si>
  <si>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</si>
  <si>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</si>
  <si>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</si>
  <si>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</si>
  <si>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</si>
  <si>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</si>
  <si>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</si>
  <si>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</si>
  <si>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</si>
  <si>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</si>
  <si>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</si>
  <si>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</si>
  <si>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</si>
  <si>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</si>
  <si>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</si>
  <si>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</si>
  <si>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</si>
  <si>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</si>
  <si>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</si>
  <si>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</si>
  <si>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</si>
  <si>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</si>
  <si>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</si>
  <si>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</si>
  <si>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</si>
  <si>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</si>
  <si>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</si>
  <si>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</si>
  <si>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</si>
  <si>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</si>
  <si>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</si>
  <si>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</si>
  <si>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</si>
  <si>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</si>
  <si>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</si>
  <si>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</si>
  <si>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</si>
  <si>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</si>
  <si>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</si>
  <si>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</si>
  <si>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</si>
  <si>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</si>
  <si>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</si>
  <si>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</si>
  <si>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</si>
  <si>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</si>
  <si>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</si>
  <si>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</si>
  <si>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</si>
  <si>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</si>
  <si>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</si>
  <si>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</si>
  <si>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</si>
  <si>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</si>
  <si>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</si>
  <si>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</si>
  <si>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</si>
  <si>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</si>
  <si>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</si>
  <si>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</si>
  <si>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</si>
  <si>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</si>
  <si>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</si>
  <si>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</si>
  <si>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</si>
  <si>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</si>
  <si>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</si>
  <si>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</si>
  <si>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</si>
  <si>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</si>
  <si>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</si>
  <si>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</si>
  <si>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</si>
  <si>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</si>
  <si>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</si>
  <si>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</si>
  <si>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</si>
  <si>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</si>
  <si>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</si>
  <si>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</si>
  <si>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</si>
  <si>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</si>
  <si>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</si>
  <si>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</si>
  <si>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</si>
  <si>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</si>
  <si>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</si>
  <si>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</si>
  <si>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</si>
  <si>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</si>
  <si>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</si>
  <si>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</si>
  <si>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</si>
  <si>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</si>
  <si>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</si>
  <si>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</si>
  <si>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</si>
  <si>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</si>
  <si>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</si>
  <si>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</si>
  <si>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</si>
  <si>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</si>
  <si>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</si>
  <si>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</si>
  <si>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</si>
  <si>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</si>
  <si>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</si>
  <si>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</si>
  <si>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</si>
  <si>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</si>
  <si>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</si>
  <si>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</si>
  <si>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</si>
  <si>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</si>
  <si>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</si>
  <si>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</si>
  <si>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</si>
  <si>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</si>
  <si>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</si>
  <si>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</si>
  <si>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</si>
  <si>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</si>
  <si>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</si>
  <si>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</si>
  <si>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</si>
  <si>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</si>
  <si>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</si>
  <si>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</si>
  <si>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</si>
  <si>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</si>
  <si>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</si>
  <si>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</si>
  <si>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</si>
  <si>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</si>
  <si>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</si>
  <si>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</si>
  <si>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</si>
  <si>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</si>
  <si>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</si>
  <si>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</si>
  <si>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</si>
  <si>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</si>
  <si>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</si>
  <si>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</si>
  <si>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</si>
  <si>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</si>
  <si>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</si>
  <si>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</si>
  <si>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</si>
  <si>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</si>
  <si>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</si>
  <si>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</si>
  <si>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</si>
  <si>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</si>
  <si>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</si>
  <si>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</si>
  <si>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</si>
  <si>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</si>
  <si>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</si>
  <si>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</si>
  <si>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</si>
  <si>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</si>
  <si>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</si>
  <si>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</si>
  <si>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</si>
  <si>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</si>
  <si>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</si>
  <si>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</si>
  <si>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</si>
  <si>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</si>
  <si>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</si>
  <si>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</si>
  <si>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</si>
  <si>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</si>
  <si>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</si>
  <si>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</si>
  <si>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</si>
  <si>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</si>
  <si>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</si>
  <si>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</si>
  <si>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</si>
  <si>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</si>
  <si>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</si>
  <si>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</si>
  <si>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</si>
  <si>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</si>
  <si>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</si>
  <si>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</si>
  <si>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</si>
  <si>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</si>
  <si>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</si>
  <si>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</si>
  <si>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</si>
  <si>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</si>
  <si>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</si>
  <si>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</si>
  <si>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</si>
  <si>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</si>
  <si>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</si>
  <si>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</si>
  <si>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</si>
  <si>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</si>
  <si>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</si>
  <si>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</si>
  <si>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</si>
  <si>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</si>
  <si>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</si>
  <si>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</si>
  <si>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</si>
  <si>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</si>
  <si>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</si>
  <si>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</si>
  <si>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</si>
  <si>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</si>
  <si>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</si>
  <si>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</si>
  <si>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</si>
  <si>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</si>
  <si>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</si>
  <si>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</si>
  <si>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</si>
  <si>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</si>
  <si>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</si>
  <si>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</si>
  <si>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</si>
  <si>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</si>
  <si>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</si>
  <si>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</si>
  <si>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</si>
  <si>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</si>
  <si>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</si>
  <si>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</si>
  <si>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</si>
  <si>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</si>
  <si>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MUNICIPIO DE SAN MIGUEL DE ALLENDE, GTO.</t>
  </si>
  <si>
    <t>Correspondiente del 1 de Enero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</si>
</sst>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65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21" fillId="0" borderId="0" xfId="9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D26" sqref="D26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49" t="s">
        <v>628</v>
      </c>
      <c r="B1" s="149"/>
      <c r="C1" s="73"/>
      <c r="D1" s="70" t="s">
        <v>288</v>
      </c>
      <c r="E1" s="71">
        <v>2018</v>
      </c>
    </row>
    <row r="2" spans="1:5" ht="18.95" customHeight="1" x14ac:dyDescent="0.2">
      <c r="A2" s="150" t="s">
        <v>627</v>
      </c>
      <c r="B2" s="150"/>
      <c r="C2" s="93"/>
      <c r="D2" s="70" t="s">
        <v>290</v>
      </c>
      <c r="E2" s="73" t="s">
        <v>291</v>
      </c>
    </row>
    <row r="3" spans="1:5" ht="18.95" customHeight="1" x14ac:dyDescent="0.2">
      <c r="A3" s="151" t="s">
        <v>629</v>
      </c>
      <c r="B3" s="151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6" t="s">
        <v>90</v>
      </c>
      <c r="B33" s="147" t="s">
        <v>85</v>
      </c>
    </row>
    <row r="34" spans="1:2" x14ac:dyDescent="0.2">
      <c r="A34" s="146" t="s">
        <v>91</v>
      </c>
      <c r="B34" s="14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7" t="s">
        <v>36</v>
      </c>
    </row>
    <row r="38" spans="1:2" x14ac:dyDescent="0.2">
      <c r="A38" s="40"/>
      <c r="B38" s="147" t="s">
        <v>37</v>
      </c>
    </row>
    <row r="39" spans="1:2" ht="12" thickBot="1" x14ac:dyDescent="0.25">
      <c r="A39" s="44"/>
      <c r="B39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A2" sqref="A2:D2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55" t="s">
        <v>628</v>
      </c>
      <c r="B1" s="155"/>
      <c r="C1" s="155"/>
      <c r="D1" s="155"/>
    </row>
    <row r="2" spans="1:4" s="94" customFormat="1" ht="18.95" customHeight="1" x14ac:dyDescent="0.25">
      <c r="A2" s="155" t="s">
        <v>624</v>
      </c>
      <c r="B2" s="155"/>
      <c r="C2" s="155"/>
      <c r="D2" s="155"/>
    </row>
    <row r="3" spans="1:4" s="94" customFormat="1" ht="18.95" customHeight="1" x14ac:dyDescent="0.25">
      <c r="A3" s="155" t="s">
        <v>629</v>
      </c>
      <c r="B3" s="155"/>
      <c r="C3" s="155"/>
      <c r="D3" s="155"/>
    </row>
    <row r="4" spans="1:4" s="97" customFormat="1" ht="18.95" customHeight="1" x14ac:dyDescent="0.2">
      <c r="A4" s="156" t="s">
        <v>620</v>
      </c>
      <c r="B4" s="156"/>
      <c r="C4" s="156"/>
      <c r="D4" s="156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0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7651207.1299999999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7651207.1299999999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SUM(D16:D19)</f>
        <v>0</v>
      </c>
    </row>
    <row r="16" spans="1:4" x14ac:dyDescent="0.2">
      <c r="A16" s="110"/>
      <c r="B16" s="111" t="s">
        <v>138</v>
      </c>
      <c r="C16" s="112">
        <v>77377858.609999999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0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7651207.1299999999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workbookViewId="0">
      <selection activeCell="I39" sqref="I39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57" t="s">
        <v>628</v>
      </c>
      <c r="B1" s="157"/>
      <c r="C1" s="157"/>
      <c r="D1" s="157"/>
    </row>
    <row r="2" spans="1:4" s="124" customFormat="1" ht="18.95" customHeight="1" x14ac:dyDescent="0.25">
      <c r="A2" s="157" t="s">
        <v>625</v>
      </c>
      <c r="B2" s="157"/>
      <c r="C2" s="157"/>
      <c r="D2" s="157"/>
    </row>
    <row r="3" spans="1:4" s="124" customFormat="1" ht="18.95" customHeight="1" x14ac:dyDescent="0.25">
      <c r="A3" s="157" t="s">
        <v>629</v>
      </c>
      <c r="B3" s="157"/>
      <c r="C3" s="157"/>
      <c r="D3" s="157"/>
    </row>
    <row r="4" spans="1:4" s="125" customFormat="1" x14ac:dyDescent="0.2">
      <c r="A4" s="158"/>
      <c r="B4" s="158"/>
      <c r="C4" s="158"/>
      <c r="D4" s="158"/>
    </row>
    <row r="5" spans="1:4" x14ac:dyDescent="0.2">
      <c r="A5" s="126" t="s">
        <v>168</v>
      </c>
      <c r="B5" s="127"/>
      <c r="C5" s="128"/>
      <c r="D5" s="129">
        <v>0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-99177822.149999991</v>
      </c>
    </row>
    <row r="8" spans="1:4" x14ac:dyDescent="0.2">
      <c r="A8" s="110"/>
      <c r="B8" s="135" t="s">
        <v>166</v>
      </c>
      <c r="C8" s="112">
        <v>-1180783.3899999999</v>
      </c>
      <c r="D8" s="136"/>
    </row>
    <row r="9" spans="1:4" x14ac:dyDescent="0.2">
      <c r="A9" s="110"/>
      <c r="B9" s="135" t="s">
        <v>165</v>
      </c>
      <c r="C9" s="112">
        <v>-10380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-4908558.96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-96842.38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-85956068.209999993</v>
      </c>
      <c r="D15" s="137"/>
    </row>
    <row r="16" spans="1:4" x14ac:dyDescent="0.2">
      <c r="A16" s="110"/>
      <c r="B16" s="135" t="s">
        <v>158</v>
      </c>
      <c r="C16" s="112">
        <v>-55100</v>
      </c>
      <c r="D16" s="137"/>
    </row>
    <row r="17" spans="1:4" x14ac:dyDescent="0.2">
      <c r="A17" s="110"/>
      <c r="B17" s="135" t="s">
        <v>157</v>
      </c>
      <c r="C17" s="112">
        <v>-4003617.21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-2966472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SUM(D27:D33)</f>
        <v>0</v>
      </c>
    </row>
    <row r="27" spans="1:4" x14ac:dyDescent="0.2">
      <c r="A27" s="110"/>
      <c r="B27" s="135" t="s">
        <v>133</v>
      </c>
      <c r="C27" s="112">
        <v>0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4" x14ac:dyDescent="0.2">
      <c r="A33" s="110"/>
      <c r="B33" s="138" t="s">
        <v>148</v>
      </c>
      <c r="C33" s="120">
        <v>0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99177822.149999991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2" sqref="A2:F2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54" t="str">
        <f>'Notas a los Edos Financieros'!A1</f>
        <v>MUNICIPIO DE SAN MIGUEL DE ALLENDE, GTO.</v>
      </c>
      <c r="B1" s="159"/>
      <c r="C1" s="159"/>
      <c r="D1" s="159"/>
      <c r="E1" s="159"/>
      <c r="F1" s="159"/>
      <c r="G1" s="84" t="s">
        <v>288</v>
      </c>
      <c r="H1" s="85">
        <f>'Notas a los Edos Financieros'!E1</f>
        <v>2018</v>
      </c>
    </row>
    <row r="2" spans="1:10" ht="18.95" customHeight="1" x14ac:dyDescent="0.2">
      <c r="A2" s="154" t="s">
        <v>626</v>
      </c>
      <c r="B2" s="159"/>
      <c r="C2" s="159"/>
      <c r="D2" s="159"/>
      <c r="E2" s="159"/>
      <c r="F2" s="159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60" t="str">
        <f>'Notas a los Edos Financieros'!A3</f>
        <v>Correspondiente del 1 de Enero AL 30 DE JUNIO DEL 2018</v>
      </c>
      <c r="B3" s="161"/>
      <c r="C3" s="161"/>
      <c r="D3" s="161"/>
      <c r="E3" s="161"/>
      <c r="F3" s="161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2" t="s">
        <v>40</v>
      </c>
      <c r="B5" s="162"/>
      <c r="C5" s="162"/>
      <c r="D5" s="162"/>
      <c r="E5" s="162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3" t="s">
        <v>44</v>
      </c>
      <c r="C10" s="163"/>
      <c r="D10" s="163"/>
      <c r="E10" s="163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3" t="s">
        <v>48</v>
      </c>
      <c r="C12" s="163"/>
      <c r="D12" s="163"/>
      <c r="E12" s="163"/>
    </row>
    <row r="13" spans="1:8" s="11" customFormat="1" ht="26.1" customHeight="1" x14ac:dyDescent="0.2">
      <c r="A13" s="29" t="s">
        <v>49</v>
      </c>
      <c r="B13" s="163" t="s">
        <v>50</v>
      </c>
      <c r="C13" s="163"/>
      <c r="D13" s="163"/>
      <c r="E13" s="163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4" t="s">
        <v>56</v>
      </c>
      <c r="C22" s="164"/>
      <c r="D22" s="164"/>
      <c r="E22" s="164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Normal="100" workbookViewId="0">
      <selection activeCell="C11" sqref="C11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2" t="s">
        <v>628</v>
      </c>
      <c r="B1" s="153"/>
      <c r="C1" s="153"/>
      <c r="D1" s="153"/>
      <c r="E1" s="153"/>
      <c r="F1" s="153"/>
      <c r="G1" s="70" t="s">
        <v>288</v>
      </c>
      <c r="H1" s="81">
        <v>2018</v>
      </c>
    </row>
    <row r="2" spans="1:8" s="72" customFormat="1" ht="18.95" customHeight="1" x14ac:dyDescent="0.25">
      <c r="A2" s="152" t="s">
        <v>289</v>
      </c>
      <c r="B2" s="153"/>
      <c r="C2" s="153"/>
      <c r="D2" s="153"/>
      <c r="E2" s="153"/>
      <c r="F2" s="153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2" t="s">
        <v>629</v>
      </c>
      <c r="B3" s="153"/>
      <c r="C3" s="153"/>
      <c r="D3" s="153"/>
      <c r="E3" s="153"/>
      <c r="F3" s="153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326630100.62</v>
      </c>
    </row>
    <row r="9" spans="1:8" x14ac:dyDescent="0.2">
      <c r="A9" s="78">
        <v>1115</v>
      </c>
      <c r="B9" s="76" t="s">
        <v>295</v>
      </c>
      <c r="C9" s="80">
        <v>153262426.50999999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-111828.61</v>
      </c>
      <c r="D15" s="80">
        <v>-111783.55</v>
      </c>
      <c r="E15" s="80">
        <v>1277931.29</v>
      </c>
      <c r="F15" s="80">
        <v>0</v>
      </c>
      <c r="G15" s="80">
        <v>0</v>
      </c>
    </row>
    <row r="16" spans="1:8" x14ac:dyDescent="0.2">
      <c r="A16" s="78">
        <v>1124</v>
      </c>
      <c r="B16" s="76" t="s">
        <v>299</v>
      </c>
      <c r="C16" s="80">
        <v>1277931.29</v>
      </c>
      <c r="D16" s="80">
        <v>1277931.29</v>
      </c>
      <c r="E16" s="80">
        <v>0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2474560.5299999998</v>
      </c>
      <c r="D20" s="80">
        <v>2474560.5299999998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235207.76</v>
      </c>
      <c r="D21" s="80">
        <v>235207.76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11989640.52</v>
      </c>
      <c r="D22" s="80">
        <v>11989640.52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147361607.56</v>
      </c>
      <c r="D25" s="80">
        <v>147361607.56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1899.5</v>
      </c>
      <c r="D26" s="80">
        <v>1899.5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f>SUM(C31:C35)</f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f>SUM(C40)</f>
        <v>-1437750.16</v>
      </c>
    </row>
    <row r="40" spans="1:8" x14ac:dyDescent="0.2">
      <c r="A40" s="78">
        <v>1151</v>
      </c>
      <c r="B40" s="76" t="s">
        <v>323</v>
      </c>
      <c r="C40" s="80">
        <v>-1437750.16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f>SUM(C53:C59)</f>
        <v>1302027045.4199998</v>
      </c>
      <c r="D52" s="80">
        <f t="shared" ref="D52:E52" si="0">SUM(D53:D59)</f>
        <v>0</v>
      </c>
      <c r="E52" s="80">
        <f t="shared" si="0"/>
        <v>-24830268.82</v>
      </c>
    </row>
    <row r="53" spans="1:9" x14ac:dyDescent="0.2">
      <c r="A53" s="78">
        <v>1231</v>
      </c>
      <c r="B53" s="76" t="s">
        <v>329</v>
      </c>
      <c r="C53" s="80">
        <v>387371573.88999999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0</v>
      </c>
    </row>
    <row r="55" spans="1:9" x14ac:dyDescent="0.2">
      <c r="A55" s="78">
        <v>1233</v>
      </c>
      <c r="B55" s="76" t="s">
        <v>331</v>
      </c>
      <c r="C55" s="80">
        <v>154342304.58000001</v>
      </c>
      <c r="D55" s="80">
        <v>0</v>
      </c>
      <c r="E55" s="80">
        <v>-24830268.82</v>
      </c>
    </row>
    <row r="56" spans="1:9" x14ac:dyDescent="0.2">
      <c r="A56" s="78">
        <v>1234</v>
      </c>
      <c r="B56" s="76" t="s">
        <v>332</v>
      </c>
      <c r="C56" s="80">
        <v>73293865.159999996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483905435.74000001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203113866.05000001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f ca="1">SUM(C60:C68)</f>
        <v>0</v>
      </c>
      <c r="D60" s="80">
        <f t="shared" ref="D60:E60" ca="1" si="1">SUM(D60:D68)</f>
        <v>0</v>
      </c>
      <c r="E60" s="80">
        <f t="shared" ca="1" si="1"/>
        <v>0</v>
      </c>
    </row>
    <row r="61" spans="1:9" x14ac:dyDescent="0.2">
      <c r="A61" s="78">
        <v>1241</v>
      </c>
      <c r="B61" s="76" t="s">
        <v>337</v>
      </c>
      <c r="C61" s="80">
        <v>16055539.9</v>
      </c>
      <c r="D61" s="80">
        <v>0</v>
      </c>
      <c r="E61" s="80">
        <v>-8961777.1199999992</v>
      </c>
    </row>
    <row r="62" spans="1:9" x14ac:dyDescent="0.2">
      <c r="A62" s="78">
        <v>1242</v>
      </c>
      <c r="B62" s="76" t="s">
        <v>338</v>
      </c>
      <c r="C62" s="80">
        <v>2358778.62</v>
      </c>
      <c r="D62" s="80">
        <v>0</v>
      </c>
      <c r="E62" s="80">
        <v>-763222.57</v>
      </c>
    </row>
    <row r="63" spans="1:9" x14ac:dyDescent="0.2">
      <c r="A63" s="78">
        <v>1243</v>
      </c>
      <c r="B63" s="76" t="s">
        <v>339</v>
      </c>
      <c r="C63" s="80">
        <v>226838.8</v>
      </c>
      <c r="D63" s="80">
        <v>0</v>
      </c>
      <c r="E63" s="80">
        <v>-86551.67</v>
      </c>
    </row>
    <row r="64" spans="1:9" x14ac:dyDescent="0.2">
      <c r="A64" s="78">
        <v>1244</v>
      </c>
      <c r="B64" s="76" t="s">
        <v>340</v>
      </c>
      <c r="C64" s="80">
        <v>58625128.909999996</v>
      </c>
      <c r="D64" s="80">
        <v>0</v>
      </c>
      <c r="E64" s="80">
        <v>-31668179.809999999</v>
      </c>
    </row>
    <row r="65" spans="1:9" x14ac:dyDescent="0.2">
      <c r="A65" s="78">
        <v>1245</v>
      </c>
      <c r="B65" s="76" t="s">
        <v>341</v>
      </c>
      <c r="C65" s="80">
        <v>6741687.3399999999</v>
      </c>
      <c r="D65" s="80">
        <v>0</v>
      </c>
      <c r="E65" s="80">
        <v>-1517724.98</v>
      </c>
    </row>
    <row r="66" spans="1:9" x14ac:dyDescent="0.2">
      <c r="A66" s="78">
        <v>1246</v>
      </c>
      <c r="B66" s="76" t="s">
        <v>342</v>
      </c>
      <c r="C66" s="80">
        <v>18147809.57</v>
      </c>
      <c r="D66" s="80">
        <v>0</v>
      </c>
      <c r="E66" s="80">
        <v>-7190958.8300000001</v>
      </c>
    </row>
    <row r="67" spans="1:9" x14ac:dyDescent="0.2">
      <c r="A67" s="78">
        <v>1247</v>
      </c>
      <c r="B67" s="76" t="s">
        <v>343</v>
      </c>
      <c r="C67" s="80">
        <v>1068518.1599999999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77000</v>
      </c>
      <c r="D68" s="80">
        <v>0</v>
      </c>
      <c r="E68" s="80">
        <v>-77000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f>SUM(C73:C77)</f>
        <v>2850779.3099999996</v>
      </c>
      <c r="D72" s="80">
        <f t="shared" ref="D72:E72" si="2">SUM(D73:D77)</f>
        <v>0</v>
      </c>
      <c r="E72" s="80">
        <f t="shared" si="2"/>
        <v>-295041.01</v>
      </c>
    </row>
    <row r="73" spans="1:9" x14ac:dyDescent="0.2">
      <c r="A73" s="78">
        <v>1251</v>
      </c>
      <c r="B73" s="76" t="s">
        <v>347</v>
      </c>
      <c r="C73" s="80">
        <v>2286573.5299999998</v>
      </c>
      <c r="D73" s="80">
        <v>0</v>
      </c>
      <c r="E73" s="80">
        <v>0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80">
        <v>564205.78</v>
      </c>
      <c r="D76" s="80">
        <v>0</v>
      </c>
      <c r="E76" s="80">
        <v>-295041.01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f>SUM(C79:C84)</f>
        <v>1379742.26</v>
      </c>
      <c r="D78" s="80">
        <f t="shared" ref="D78:E78" si="3">SUM(D79:D84)</f>
        <v>0</v>
      </c>
      <c r="E78" s="80">
        <f t="shared" si="3"/>
        <v>0</v>
      </c>
    </row>
    <row r="79" spans="1:9" x14ac:dyDescent="0.2">
      <c r="A79" s="78">
        <v>1271</v>
      </c>
      <c r="B79" s="76" t="s">
        <v>353</v>
      </c>
      <c r="C79" s="80">
        <v>1379742.26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f>SUM(C89:C90)</f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f>SUM(C95:C97)</f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f>SUM(C102:C110)</f>
        <v>24740970.710000001</v>
      </c>
      <c r="D101" s="80">
        <f t="shared" ref="D101:E101" si="4">SUM(D102:D110)</f>
        <v>0</v>
      </c>
      <c r="E101" s="80">
        <f t="shared" si="4"/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-57408.44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80">
        <v>627133.43999999994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v>3666909.92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11795313.060000001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v>-17735.97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8726758.6999999993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f>SUM(C112:C114)</f>
        <v>0</v>
      </c>
      <c r="D111" s="80">
        <f t="shared" ref="D111:E111" si="5">SUM(D112:D114)</f>
        <v>0</v>
      </c>
      <c r="E111" s="80">
        <f t="shared" si="5"/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f>SUM(C119:C124)</f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f>SUM(C126:C131)</f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276067.33</v>
      </c>
    </row>
    <row r="137" spans="1:8" x14ac:dyDescent="0.2">
      <c r="A137" s="78">
        <v>2240</v>
      </c>
      <c r="B137" s="76" t="s">
        <v>399</v>
      </c>
      <c r="C137" s="80">
        <f>SUM(C138:C140)</f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61" sqref="B61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topLeftCell="A40" zoomScaleNormal="100" workbookViewId="0">
      <selection sqref="A1:C1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50" t="s">
        <v>628</v>
      </c>
      <c r="B1" s="150"/>
      <c r="C1" s="150"/>
      <c r="D1" s="70" t="s">
        <v>288</v>
      </c>
      <c r="E1" s="81">
        <v>2018</v>
      </c>
    </row>
    <row r="2" spans="1:5" s="72" customFormat="1" ht="18.95" customHeight="1" x14ac:dyDescent="0.25">
      <c r="A2" s="150" t="s">
        <v>403</v>
      </c>
      <c r="B2" s="150"/>
      <c r="C2" s="150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50" t="s">
        <v>629</v>
      </c>
      <c r="B3" s="150"/>
      <c r="C3" s="150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f>SUM(C9+C18+C24+C26+C32+C37+C47+C52)</f>
        <v>259234611.67999998</v>
      </c>
    </row>
    <row r="9" spans="1:5" x14ac:dyDescent="0.2">
      <c r="A9" s="78">
        <v>4110</v>
      </c>
      <c r="B9" s="76" t="s">
        <v>406</v>
      </c>
      <c r="C9" s="80">
        <f>SUM(C10:C17)</f>
        <v>202024200.11999997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201602549.66</v>
      </c>
    </row>
    <row r="12" spans="1:5" x14ac:dyDescent="0.2">
      <c r="A12" s="78">
        <v>4113</v>
      </c>
      <c r="B12" s="76" t="s">
        <v>409</v>
      </c>
      <c r="C12" s="80">
        <v>415512.76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6137.7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f>SUM(C19:C23)</f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f>SUM(C25)</f>
        <v>627248.12</v>
      </c>
    </row>
    <row r="25" spans="1:3" x14ac:dyDescent="0.2">
      <c r="A25" s="78">
        <v>4131</v>
      </c>
      <c r="B25" s="76" t="s">
        <v>422</v>
      </c>
      <c r="C25" s="80">
        <v>627248.12</v>
      </c>
    </row>
    <row r="26" spans="1:3" x14ac:dyDescent="0.2">
      <c r="A26" s="78">
        <v>4140</v>
      </c>
      <c r="B26" s="76" t="s">
        <v>423</v>
      </c>
      <c r="C26" s="80">
        <f>SUM(C27:C31)</f>
        <v>21209633.920000002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11337368.779999999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9872265.1400000006</v>
      </c>
    </row>
    <row r="32" spans="1:3" x14ac:dyDescent="0.2">
      <c r="A32" s="78">
        <v>4150</v>
      </c>
      <c r="B32" s="76" t="s">
        <v>429</v>
      </c>
      <c r="C32" s="80">
        <f>SUM(C33:C36)</f>
        <v>5777473.7200000007</v>
      </c>
    </row>
    <row r="33" spans="1:3" x14ac:dyDescent="0.2">
      <c r="A33" s="78">
        <v>4151</v>
      </c>
      <c r="B33" s="76" t="s">
        <v>430</v>
      </c>
      <c r="C33" s="80">
        <v>4289834.99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1487638.73</v>
      </c>
    </row>
    <row r="37" spans="1:3" x14ac:dyDescent="0.2">
      <c r="A37" s="78">
        <v>4160</v>
      </c>
      <c r="B37" s="76" t="s">
        <v>434</v>
      </c>
      <c r="C37" s="80">
        <f>SUM(C38:C46)</f>
        <v>17641178.550000001</v>
      </c>
    </row>
    <row r="38" spans="1:3" x14ac:dyDescent="0.2">
      <c r="A38" s="78">
        <v>4161</v>
      </c>
      <c r="B38" s="76" t="s">
        <v>435</v>
      </c>
      <c r="C38" s="80">
        <v>5168980.6100000003</v>
      </c>
    </row>
    <row r="39" spans="1:3" x14ac:dyDescent="0.2">
      <c r="A39" s="78">
        <v>4162</v>
      </c>
      <c r="B39" s="76" t="s">
        <v>436</v>
      </c>
      <c r="C39" s="80">
        <v>7217352.1100000003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1825503.89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3429341.94</v>
      </c>
    </row>
    <row r="47" spans="1:3" x14ac:dyDescent="0.2">
      <c r="A47" s="78">
        <v>4170</v>
      </c>
      <c r="B47" s="76" t="s">
        <v>444</v>
      </c>
      <c r="C47" s="80">
        <f>SUM(C48:C51)</f>
        <v>0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0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f>SUM(C53:C54)</f>
        <v>11954877.25</v>
      </c>
    </row>
    <row r="53" spans="1:3" x14ac:dyDescent="0.2">
      <c r="A53" s="78">
        <v>4191</v>
      </c>
      <c r="B53" s="76" t="s">
        <v>450</v>
      </c>
      <c r="C53" s="80">
        <v>11954877.25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f>SUM(C56+C60)</f>
        <v>274777803.44999999</v>
      </c>
    </row>
    <row r="56" spans="1:3" x14ac:dyDescent="0.2">
      <c r="A56" s="78">
        <v>4210</v>
      </c>
      <c r="B56" s="76" t="s">
        <v>453</v>
      </c>
      <c r="C56" s="80">
        <f>SUM(C57:C59)</f>
        <v>274777803.44999999</v>
      </c>
    </row>
    <row r="57" spans="1:3" x14ac:dyDescent="0.2">
      <c r="A57" s="78">
        <v>4211</v>
      </c>
      <c r="B57" s="76" t="s">
        <v>454</v>
      </c>
      <c r="C57" s="80">
        <v>119270167.63</v>
      </c>
    </row>
    <row r="58" spans="1:3" x14ac:dyDescent="0.2">
      <c r="A58" s="78">
        <v>4212</v>
      </c>
      <c r="B58" s="76" t="s">
        <v>455</v>
      </c>
      <c r="C58" s="80">
        <v>117825432</v>
      </c>
    </row>
    <row r="59" spans="1:3" x14ac:dyDescent="0.2">
      <c r="A59" s="78">
        <v>4213</v>
      </c>
      <c r="B59" s="76" t="s">
        <v>456</v>
      </c>
      <c r="C59" s="80">
        <v>37682203.82</v>
      </c>
    </row>
    <row r="60" spans="1:3" x14ac:dyDescent="0.2">
      <c r="A60" s="78">
        <v>4220</v>
      </c>
      <c r="B60" s="76" t="s">
        <v>457</v>
      </c>
      <c r="C60" s="80">
        <f>SUM(C61:C66)</f>
        <v>0</v>
      </c>
    </row>
    <row r="61" spans="1:3" x14ac:dyDescent="0.2">
      <c r="A61" s="78">
        <v>4221</v>
      </c>
      <c r="B61" s="76" t="s">
        <v>458</v>
      </c>
      <c r="C61" s="80">
        <v>0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0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f>SUM(C71+C74+C80+C82+C84)</f>
        <v>7651207.1299999999</v>
      </c>
    </row>
    <row r="71" spans="1:5" x14ac:dyDescent="0.2">
      <c r="A71" s="78">
        <v>4310</v>
      </c>
      <c r="B71" s="76" t="s">
        <v>465</v>
      </c>
      <c r="C71" s="80">
        <f>SUM(C72:C73)</f>
        <v>7651207.1299999999</v>
      </c>
    </row>
    <row r="72" spans="1:5" x14ac:dyDescent="0.2">
      <c r="A72" s="78">
        <v>4311</v>
      </c>
      <c r="B72" s="76" t="s">
        <v>466</v>
      </c>
      <c r="C72" s="80">
        <v>7651207.1299999999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f>SUM(C75:C79)</f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f>SUM(C81)</f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f>SUM(C83)</f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f>SUM(C85:C91)</f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f>SUM(C97+C125+C158+C168+C183+C215)</f>
        <v>301001498.88</v>
      </c>
      <c r="D96" s="83">
        <f>C96/C96</f>
        <v>1</v>
      </c>
    </row>
    <row r="97" spans="1:4" x14ac:dyDescent="0.2">
      <c r="A97" s="78">
        <v>5100</v>
      </c>
      <c r="B97" s="76" t="s">
        <v>486</v>
      </c>
      <c r="C97" s="80">
        <f>SUM(C98+C105+C115)</f>
        <v>202475579.46000001</v>
      </c>
      <c r="D97" s="83">
        <f>C97/$C$96</f>
        <v>0.67267299403289937</v>
      </c>
    </row>
    <row r="98" spans="1:4" x14ac:dyDescent="0.2">
      <c r="A98" s="78">
        <v>5110</v>
      </c>
      <c r="B98" s="76" t="s">
        <v>487</v>
      </c>
      <c r="C98" s="80">
        <f>SUM(C99:C104)</f>
        <v>94413424.950000003</v>
      </c>
      <c r="D98" s="83">
        <f t="shared" ref="D98:D161" si="0">C98/$C$96</f>
        <v>0.31366430167724751</v>
      </c>
    </row>
    <row r="99" spans="1:4" x14ac:dyDescent="0.2">
      <c r="A99" s="78">
        <v>5111</v>
      </c>
      <c r="B99" s="76" t="s">
        <v>488</v>
      </c>
      <c r="C99" s="80">
        <v>78861106.549999997</v>
      </c>
      <c r="D99" s="83">
        <f t="shared" si="0"/>
        <v>0.26199572707589569</v>
      </c>
    </row>
    <row r="100" spans="1:4" x14ac:dyDescent="0.2">
      <c r="A100" s="78">
        <v>5112</v>
      </c>
      <c r="B100" s="76" t="s">
        <v>489</v>
      </c>
      <c r="C100" s="80">
        <v>0</v>
      </c>
      <c r="D100" s="83">
        <f t="shared" si="0"/>
        <v>0</v>
      </c>
    </row>
    <row r="101" spans="1:4" x14ac:dyDescent="0.2">
      <c r="A101" s="78">
        <v>5113</v>
      </c>
      <c r="B101" s="76" t="s">
        <v>490</v>
      </c>
      <c r="C101" s="80">
        <v>9356245.7799999993</v>
      </c>
      <c r="D101" s="83">
        <f t="shared" si="0"/>
        <v>3.1083718236665812E-2</v>
      </c>
    </row>
    <row r="102" spans="1:4" x14ac:dyDescent="0.2">
      <c r="A102" s="78">
        <v>5114</v>
      </c>
      <c r="B102" s="76" t="s">
        <v>491</v>
      </c>
      <c r="C102" s="80">
        <v>433322.61</v>
      </c>
      <c r="D102" s="83">
        <f t="shared" si="0"/>
        <v>1.4396028312561736E-3</v>
      </c>
    </row>
    <row r="103" spans="1:4" x14ac:dyDescent="0.2">
      <c r="A103" s="78">
        <v>5115</v>
      </c>
      <c r="B103" s="76" t="s">
        <v>492</v>
      </c>
      <c r="C103" s="80">
        <v>5762750.0099999998</v>
      </c>
      <c r="D103" s="83">
        <f t="shared" si="0"/>
        <v>1.9145253533429846E-2</v>
      </c>
    </row>
    <row r="104" spans="1:4" x14ac:dyDescent="0.2">
      <c r="A104" s="78">
        <v>5116</v>
      </c>
      <c r="B104" s="76" t="s">
        <v>493</v>
      </c>
      <c r="C104" s="80">
        <v>0</v>
      </c>
      <c r="D104" s="83">
        <f t="shared" si="0"/>
        <v>0</v>
      </c>
    </row>
    <row r="105" spans="1:4" x14ac:dyDescent="0.2">
      <c r="A105" s="78">
        <v>5120</v>
      </c>
      <c r="B105" s="76" t="s">
        <v>494</v>
      </c>
      <c r="C105" s="80">
        <f>SUM(C106:C114)</f>
        <v>22025426.73</v>
      </c>
      <c r="D105" s="83">
        <f t="shared" si="0"/>
        <v>7.3173810801456698E-2</v>
      </c>
    </row>
    <row r="106" spans="1:4" x14ac:dyDescent="0.2">
      <c r="A106" s="78">
        <v>5121</v>
      </c>
      <c r="B106" s="76" t="s">
        <v>495</v>
      </c>
      <c r="C106" s="80">
        <v>2139992.7200000002</v>
      </c>
      <c r="D106" s="83">
        <f t="shared" si="0"/>
        <v>7.1095749621271796E-3</v>
      </c>
    </row>
    <row r="107" spans="1:4" x14ac:dyDescent="0.2">
      <c r="A107" s="78">
        <v>5122</v>
      </c>
      <c r="B107" s="76" t="s">
        <v>496</v>
      </c>
      <c r="C107" s="80">
        <v>915783.33</v>
      </c>
      <c r="D107" s="83">
        <f t="shared" si="0"/>
        <v>3.0424543844716685E-3</v>
      </c>
    </row>
    <row r="108" spans="1:4" x14ac:dyDescent="0.2">
      <c r="A108" s="78">
        <v>5123</v>
      </c>
      <c r="B108" s="76" t="s">
        <v>497</v>
      </c>
      <c r="C108" s="80">
        <v>151</v>
      </c>
      <c r="D108" s="83">
        <f t="shared" si="0"/>
        <v>5.0165863147478554E-7</v>
      </c>
    </row>
    <row r="109" spans="1:4" x14ac:dyDescent="0.2">
      <c r="A109" s="78">
        <v>5124</v>
      </c>
      <c r="B109" s="76" t="s">
        <v>498</v>
      </c>
      <c r="C109" s="80">
        <v>3577050.81</v>
      </c>
      <c r="D109" s="83">
        <f t="shared" si="0"/>
        <v>1.1883830556691214E-2</v>
      </c>
    </row>
    <row r="110" spans="1:4" x14ac:dyDescent="0.2">
      <c r="A110" s="78">
        <v>5125</v>
      </c>
      <c r="B110" s="76" t="s">
        <v>499</v>
      </c>
      <c r="C110" s="80">
        <v>3940396.88</v>
      </c>
      <c r="D110" s="83">
        <f t="shared" si="0"/>
        <v>1.309095434628023E-2</v>
      </c>
    </row>
    <row r="111" spans="1:4" x14ac:dyDescent="0.2">
      <c r="A111" s="78">
        <v>5126</v>
      </c>
      <c r="B111" s="76" t="s">
        <v>500</v>
      </c>
      <c r="C111" s="80">
        <v>9598899.5299999993</v>
      </c>
      <c r="D111" s="83">
        <f t="shared" si="0"/>
        <v>3.1889872860157362E-2</v>
      </c>
    </row>
    <row r="112" spans="1:4" x14ac:dyDescent="0.2">
      <c r="A112" s="78">
        <v>5127</v>
      </c>
      <c r="B112" s="76" t="s">
        <v>501</v>
      </c>
      <c r="C112" s="80">
        <v>1472874.46</v>
      </c>
      <c r="D112" s="83">
        <f t="shared" si="0"/>
        <v>4.8932462644885018E-3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380278</v>
      </c>
      <c r="D114" s="83">
        <f t="shared" si="0"/>
        <v>1.2633757686090631E-3</v>
      </c>
    </row>
    <row r="115" spans="1:4" x14ac:dyDescent="0.2">
      <c r="A115" s="78">
        <v>5130</v>
      </c>
      <c r="B115" s="76" t="s">
        <v>504</v>
      </c>
      <c r="C115" s="80">
        <f>SUM(C116:C124)</f>
        <v>86036727.780000001</v>
      </c>
      <c r="D115" s="83">
        <f t="shared" si="0"/>
        <v>0.28583488155419512</v>
      </c>
    </row>
    <row r="116" spans="1:4" x14ac:dyDescent="0.2">
      <c r="A116" s="78">
        <v>5131</v>
      </c>
      <c r="B116" s="76" t="s">
        <v>505</v>
      </c>
      <c r="C116" s="80">
        <v>9000057.8399999999</v>
      </c>
      <c r="D116" s="83">
        <f t="shared" si="0"/>
        <v>2.9900375491445794E-2</v>
      </c>
    </row>
    <row r="117" spans="1:4" x14ac:dyDescent="0.2">
      <c r="A117" s="78">
        <v>5132</v>
      </c>
      <c r="B117" s="76" t="s">
        <v>506</v>
      </c>
      <c r="C117" s="80">
        <v>4736261.26</v>
      </c>
      <c r="D117" s="83">
        <f t="shared" si="0"/>
        <v>1.5735008887408235E-2</v>
      </c>
    </row>
    <row r="118" spans="1:4" x14ac:dyDescent="0.2">
      <c r="A118" s="78">
        <v>5133</v>
      </c>
      <c r="B118" s="76" t="s">
        <v>507</v>
      </c>
      <c r="C118" s="80">
        <v>30963427.800000001</v>
      </c>
      <c r="D118" s="83">
        <f t="shared" si="0"/>
        <v>0.10286801864845252</v>
      </c>
    </row>
    <row r="119" spans="1:4" x14ac:dyDescent="0.2">
      <c r="A119" s="78">
        <v>5134</v>
      </c>
      <c r="B119" s="76" t="s">
        <v>508</v>
      </c>
      <c r="C119" s="80">
        <v>2227588.2000000002</v>
      </c>
      <c r="D119" s="83">
        <f t="shared" si="0"/>
        <v>7.4005883966978877E-3</v>
      </c>
    </row>
    <row r="120" spans="1:4" x14ac:dyDescent="0.2">
      <c r="A120" s="78">
        <v>5135</v>
      </c>
      <c r="B120" s="76" t="s">
        <v>509</v>
      </c>
      <c r="C120" s="80">
        <v>27578944.899999999</v>
      </c>
      <c r="D120" s="83">
        <f t="shared" si="0"/>
        <v>9.1623945404321297E-2</v>
      </c>
    </row>
    <row r="121" spans="1:4" x14ac:dyDescent="0.2">
      <c r="A121" s="78">
        <v>5136</v>
      </c>
      <c r="B121" s="76" t="s">
        <v>510</v>
      </c>
      <c r="C121" s="80">
        <v>1360966.97</v>
      </c>
      <c r="D121" s="83">
        <f t="shared" si="0"/>
        <v>4.5214624347853349E-3</v>
      </c>
    </row>
    <row r="122" spans="1:4" x14ac:dyDescent="0.2">
      <c r="A122" s="78">
        <v>5137</v>
      </c>
      <c r="B122" s="76" t="s">
        <v>511</v>
      </c>
      <c r="C122" s="80">
        <v>512696.9</v>
      </c>
      <c r="D122" s="83">
        <f t="shared" si="0"/>
        <v>1.7033034782474503E-3</v>
      </c>
    </row>
    <row r="123" spans="1:4" x14ac:dyDescent="0.2">
      <c r="A123" s="78">
        <v>5138</v>
      </c>
      <c r="B123" s="76" t="s">
        <v>512</v>
      </c>
      <c r="C123" s="80">
        <v>7270112.5700000003</v>
      </c>
      <c r="D123" s="83">
        <f t="shared" si="0"/>
        <v>2.4153077632674415E-2</v>
      </c>
    </row>
    <row r="124" spans="1:4" x14ac:dyDescent="0.2">
      <c r="A124" s="78">
        <v>5139</v>
      </c>
      <c r="B124" s="76" t="s">
        <v>513</v>
      </c>
      <c r="C124" s="80">
        <v>2386671.34</v>
      </c>
      <c r="D124" s="83">
        <f t="shared" si="0"/>
        <v>7.929101180162202E-3</v>
      </c>
    </row>
    <row r="125" spans="1:4" x14ac:dyDescent="0.2">
      <c r="A125" s="78">
        <v>5200</v>
      </c>
      <c r="B125" s="76" t="s">
        <v>514</v>
      </c>
      <c r="C125" s="80">
        <f>SUM(C126+C129+C132+C135+C140+C144+C147+C149+C155)</f>
        <v>77377858.609999999</v>
      </c>
      <c r="D125" s="83">
        <f t="shared" si="0"/>
        <v>0.25706801759431824</v>
      </c>
    </row>
    <row r="126" spans="1:4" x14ac:dyDescent="0.2">
      <c r="A126" s="78">
        <v>5210</v>
      </c>
      <c r="B126" s="76" t="s">
        <v>515</v>
      </c>
      <c r="C126" s="80">
        <f>SUM(C127:C128)</f>
        <v>26114810.870000001</v>
      </c>
      <c r="D126" s="83">
        <f t="shared" si="0"/>
        <v>8.6759736968655993E-2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26114810.870000001</v>
      </c>
      <c r="D128" s="83">
        <f t="shared" si="0"/>
        <v>8.6759736968655993E-2</v>
      </c>
    </row>
    <row r="129" spans="1:4" x14ac:dyDescent="0.2">
      <c r="A129" s="78">
        <v>5220</v>
      </c>
      <c r="B129" s="76" t="s">
        <v>518</v>
      </c>
      <c r="C129" s="80">
        <f>SUM(C130:C131)</f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f>SUM(C133:C134)</f>
        <v>400000</v>
      </c>
      <c r="D132" s="83">
        <f t="shared" si="0"/>
        <v>1.3288970370192996E-3</v>
      </c>
    </row>
    <row r="133" spans="1:4" x14ac:dyDescent="0.2">
      <c r="A133" s="78">
        <v>5231</v>
      </c>
      <c r="B133" s="76" t="s">
        <v>521</v>
      </c>
      <c r="C133" s="80">
        <v>400000</v>
      </c>
      <c r="D133" s="83">
        <f t="shared" si="0"/>
        <v>1.3288970370192996E-3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f>SUM(C136:C139)</f>
        <v>47390194.030000001</v>
      </c>
      <c r="D135" s="83">
        <f t="shared" si="0"/>
        <v>0.15744172107559176</v>
      </c>
    </row>
    <row r="136" spans="1:4" x14ac:dyDescent="0.2">
      <c r="A136" s="78">
        <v>5241</v>
      </c>
      <c r="B136" s="76" t="s">
        <v>523</v>
      </c>
      <c r="C136" s="80">
        <v>38271471.170000002</v>
      </c>
      <c r="D136" s="83">
        <f t="shared" si="0"/>
        <v>0.12714711160045636</v>
      </c>
    </row>
    <row r="137" spans="1:4" x14ac:dyDescent="0.2">
      <c r="A137" s="78">
        <v>5242</v>
      </c>
      <c r="B137" s="76" t="s">
        <v>524</v>
      </c>
      <c r="C137" s="80">
        <v>100270</v>
      </c>
      <c r="D137" s="83">
        <f t="shared" si="0"/>
        <v>3.3312126475481293E-4</v>
      </c>
    </row>
    <row r="138" spans="1:4" x14ac:dyDescent="0.2">
      <c r="A138" s="78">
        <v>5243</v>
      </c>
      <c r="B138" s="76" t="s">
        <v>525</v>
      </c>
      <c r="C138" s="80">
        <v>7978453.9299999997</v>
      </c>
      <c r="D138" s="83">
        <f t="shared" si="0"/>
        <v>2.6506359468929964E-2</v>
      </c>
    </row>
    <row r="139" spans="1:4" x14ac:dyDescent="0.2">
      <c r="A139" s="78">
        <v>5244</v>
      </c>
      <c r="B139" s="76" t="s">
        <v>526</v>
      </c>
      <c r="C139" s="80">
        <v>1039998.93</v>
      </c>
      <c r="D139" s="83">
        <f t="shared" si="0"/>
        <v>3.4551287414506049E-3</v>
      </c>
    </row>
    <row r="140" spans="1:4" x14ac:dyDescent="0.2">
      <c r="A140" s="78">
        <v>5250</v>
      </c>
      <c r="B140" s="76" t="s">
        <v>462</v>
      </c>
      <c r="C140" s="80">
        <f>SUM(C141:C143)</f>
        <v>3472853.71</v>
      </c>
      <c r="D140" s="83">
        <f t="shared" si="0"/>
        <v>1.1537662513051205E-2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528</v>
      </c>
      <c r="C142" s="80">
        <v>3070745.19</v>
      </c>
      <c r="D142" s="83">
        <f t="shared" si="0"/>
        <v>1.0201760461080664E-2</v>
      </c>
    </row>
    <row r="143" spans="1:4" x14ac:dyDescent="0.2">
      <c r="A143" s="78">
        <v>5259</v>
      </c>
      <c r="B143" s="76" t="s">
        <v>529</v>
      </c>
      <c r="C143" s="80">
        <v>402108.52</v>
      </c>
      <c r="D143" s="83">
        <f t="shared" si="0"/>
        <v>1.3359020519705393E-3</v>
      </c>
    </row>
    <row r="144" spans="1:4" x14ac:dyDescent="0.2">
      <c r="A144" s="78">
        <v>5260</v>
      </c>
      <c r="B144" s="76" t="s">
        <v>530</v>
      </c>
      <c r="C144" s="80">
        <f>SUM(C145:C146)</f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f>SUM(C148)</f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f>SUM(C150:C154)</f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f>SUM(C156:C157)</f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f>SUM(C159+C162+C165)</f>
        <v>19795347.579999998</v>
      </c>
      <c r="D158" s="83">
        <f t="shared" si="0"/>
        <v>6.5764946864572904E-2</v>
      </c>
    </row>
    <row r="159" spans="1:4" x14ac:dyDescent="0.2">
      <c r="A159" s="78">
        <v>5310</v>
      </c>
      <c r="B159" s="76" t="s">
        <v>454</v>
      </c>
      <c r="C159" s="80">
        <f>SUM(C160:C161)</f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f>SUM(C163:C164)</f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f>SUM(C166:C167)</f>
        <v>19795347.579999998</v>
      </c>
      <c r="D165" s="83">
        <f t="shared" si="1"/>
        <v>6.5764946864572904E-2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80">
        <v>19795347.579999998</v>
      </c>
      <c r="D167" s="83">
        <f t="shared" si="1"/>
        <v>6.5764946864572904E-2</v>
      </c>
    </row>
    <row r="168" spans="1:4" x14ac:dyDescent="0.2">
      <c r="A168" s="78">
        <v>5400</v>
      </c>
      <c r="B168" s="76" t="s">
        <v>551</v>
      </c>
      <c r="C168" s="80">
        <f>SUM(C169+C172+C175+C178+C180)</f>
        <v>1352713.23</v>
      </c>
      <c r="D168" s="83">
        <f t="shared" si="1"/>
        <v>4.494041508209516E-3</v>
      </c>
    </row>
    <row r="169" spans="1:4" x14ac:dyDescent="0.2">
      <c r="A169" s="78">
        <v>5410</v>
      </c>
      <c r="B169" s="76" t="s">
        <v>552</v>
      </c>
      <c r="C169" s="80">
        <f>SUM(C170:C171)</f>
        <v>1352713.23</v>
      </c>
      <c r="D169" s="83">
        <f t="shared" si="1"/>
        <v>4.494041508209516E-3</v>
      </c>
    </row>
    <row r="170" spans="1:4" x14ac:dyDescent="0.2">
      <c r="A170" s="78">
        <v>5411</v>
      </c>
      <c r="B170" s="76" t="s">
        <v>553</v>
      </c>
      <c r="C170" s="80">
        <v>1352713.23</v>
      </c>
      <c r="D170" s="83">
        <f t="shared" si="1"/>
        <v>4.494041508209516E-3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f>SUM(C173:C174)</f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f>SUM(C176:C177)</f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f>SUM(C179)</f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f>SUM(C181:C182)</f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80">
        <f>SUM(C184+C193+C196+C202+C204+C206)</f>
        <v>0</v>
      </c>
      <c r="D183" s="83">
        <f t="shared" si="1"/>
        <v>0</v>
      </c>
    </row>
    <row r="184" spans="1:4" x14ac:dyDescent="0.2">
      <c r="A184" s="78">
        <v>5510</v>
      </c>
      <c r="B184" s="76" t="s">
        <v>566</v>
      </c>
      <c r="C184" s="80">
        <f>SUM(C185:C192)</f>
        <v>0</v>
      </c>
      <c r="D184" s="83">
        <f t="shared" si="1"/>
        <v>0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0</v>
      </c>
      <c r="D189" s="83">
        <f t="shared" si="1"/>
        <v>0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0</v>
      </c>
      <c r="D191" s="83">
        <f t="shared" si="1"/>
        <v>0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f>SUM(C194:C195)</f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f>SUM(C197:C201)</f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f>SUM(C203)</f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f>SUM(C205)</f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f>SUM(C207:C214)</f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f>SUM(C216)</f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592</v>
      </c>
      <c r="C216" s="80">
        <f>SUM(C217)</f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16" sqref="C16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54" t="s">
        <v>628</v>
      </c>
      <c r="B1" s="154"/>
      <c r="C1" s="154"/>
      <c r="D1" s="84" t="s">
        <v>288</v>
      </c>
      <c r="E1" s="85">
        <v>2018</v>
      </c>
    </row>
    <row r="2" spans="1:5" ht="18.95" customHeight="1" x14ac:dyDescent="0.2">
      <c r="A2" s="154" t="s">
        <v>594</v>
      </c>
      <c r="B2" s="154"/>
      <c r="C2" s="154"/>
      <c r="D2" s="84" t="s">
        <v>290</v>
      </c>
      <c r="E2" s="85" t="str">
        <f>ESF!H2</f>
        <v>Trimestral</v>
      </c>
    </row>
    <row r="3" spans="1:5" ht="18.95" customHeight="1" x14ac:dyDescent="0.2">
      <c r="A3" s="154" t="s">
        <v>629</v>
      </c>
      <c r="B3" s="154"/>
      <c r="C3" s="154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280359628.63999999</v>
      </c>
    </row>
    <row r="9" spans="1:5" x14ac:dyDescent="0.2">
      <c r="A9" s="90">
        <v>3120</v>
      </c>
      <c r="B9" s="86" t="s">
        <v>595</v>
      </c>
      <c r="C9" s="91">
        <v>0</v>
      </c>
    </row>
    <row r="10" spans="1:5" x14ac:dyDescent="0.2">
      <c r="A10" s="90">
        <v>3130</v>
      </c>
      <c r="B10" s="86" t="s">
        <v>596</v>
      </c>
      <c r="C10" s="91">
        <v>10469280.34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240662123.38</v>
      </c>
    </row>
    <row r="15" spans="1:5" x14ac:dyDescent="0.2">
      <c r="A15" s="90">
        <v>3220</v>
      </c>
      <c r="B15" s="86" t="s">
        <v>599</v>
      </c>
      <c r="C15" s="91">
        <v>1564993372.72</v>
      </c>
    </row>
    <row r="16" spans="1:5" x14ac:dyDescent="0.2">
      <c r="A16" s="90">
        <v>3230</v>
      </c>
      <c r="B16" s="86" t="s">
        <v>600</v>
      </c>
      <c r="C16" s="91">
        <f>SUM(C17:C20)</f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f>SUM(C22:C24)</f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f>SUM(C26:C27)</f>
        <v>-141851130.22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-141851130.22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54" t="s">
        <v>628</v>
      </c>
      <c r="B1" s="154"/>
      <c r="C1" s="154"/>
      <c r="D1" s="84" t="s">
        <v>288</v>
      </c>
      <c r="E1" s="85">
        <v>2018</v>
      </c>
    </row>
    <row r="2" spans="1:5" s="92" customFormat="1" ht="18.95" customHeight="1" x14ac:dyDescent="0.25">
      <c r="A2" s="154" t="s">
        <v>612</v>
      </c>
      <c r="B2" s="154"/>
      <c r="C2" s="154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54" t="s">
        <v>629</v>
      </c>
      <c r="B3" s="154"/>
      <c r="C3" s="154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0</v>
      </c>
      <c r="D8" s="91">
        <v>0</v>
      </c>
    </row>
    <row r="9" spans="1:5" x14ac:dyDescent="0.2">
      <c r="A9" s="90">
        <v>1112</v>
      </c>
      <c r="B9" s="86" t="s">
        <v>614</v>
      </c>
      <c r="C9" s="91">
        <v>7763133.4100000001</v>
      </c>
      <c r="D9" s="91">
        <v>17861880.02</v>
      </c>
    </row>
    <row r="10" spans="1:5" x14ac:dyDescent="0.2">
      <c r="A10" s="90">
        <v>1113</v>
      </c>
      <c r="B10" s="86" t="s">
        <v>615</v>
      </c>
      <c r="C10" s="91">
        <v>0</v>
      </c>
      <c r="D10" s="91">
        <v>0</v>
      </c>
    </row>
    <row r="11" spans="1:5" x14ac:dyDescent="0.2">
      <c r="A11" s="90">
        <v>1114</v>
      </c>
      <c r="B11" s="86" t="s">
        <v>294</v>
      </c>
      <c r="C11" s="91">
        <v>326630100.62</v>
      </c>
      <c r="D11" s="91">
        <v>224270784.21000001</v>
      </c>
    </row>
    <row r="12" spans="1:5" x14ac:dyDescent="0.2">
      <c r="A12" s="90">
        <v>1115</v>
      </c>
      <c r="B12" s="86" t="s">
        <v>295</v>
      </c>
      <c r="C12" s="91">
        <v>153262426.50999999</v>
      </c>
      <c r="D12" s="91">
        <v>216787102.91</v>
      </c>
    </row>
    <row r="13" spans="1:5" x14ac:dyDescent="0.2">
      <c r="A13" s="90">
        <v>1116</v>
      </c>
      <c r="B13" s="86" t="s">
        <v>616</v>
      </c>
      <c r="C13" s="91">
        <v>12203675.050000001</v>
      </c>
      <c r="D13" s="91">
        <v>3139109.54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f>SUM(C8:C14)</f>
        <v>499859335.59000003</v>
      </c>
      <c r="D15" s="91">
        <f>SUM(D8:D14)</f>
        <v>462058876.68000001</v>
      </c>
    </row>
    <row r="16" spans="1:5" x14ac:dyDescent="0.2">
      <c r="D16" s="148"/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f>SUM(C21:C27)</f>
        <v>1302027045.4199998</v>
      </c>
    </row>
    <row r="21" spans="1:5" x14ac:dyDescent="0.2">
      <c r="A21" s="90">
        <v>1231</v>
      </c>
      <c r="B21" s="86" t="s">
        <v>329</v>
      </c>
      <c r="C21" s="91">
        <v>387371573.88999999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154342304.58000001</v>
      </c>
    </row>
    <row r="24" spans="1:5" x14ac:dyDescent="0.2">
      <c r="A24" s="90">
        <v>1234</v>
      </c>
      <c r="B24" s="86" t="s">
        <v>332</v>
      </c>
      <c r="C24" s="91">
        <v>73293865.159999996</v>
      </c>
    </row>
    <row r="25" spans="1:5" x14ac:dyDescent="0.2">
      <c r="A25" s="90">
        <v>1235</v>
      </c>
      <c r="B25" s="86" t="s">
        <v>333</v>
      </c>
      <c r="C25" s="91">
        <v>483905435.74000001</v>
      </c>
    </row>
    <row r="26" spans="1:5" x14ac:dyDescent="0.2">
      <c r="A26" s="90">
        <v>1236</v>
      </c>
      <c r="B26" s="86" t="s">
        <v>334</v>
      </c>
      <c r="C26" s="91">
        <v>203113866.05000001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f>SUM(C29:C36)</f>
        <v>103301301.29999998</v>
      </c>
    </row>
    <row r="29" spans="1:5" x14ac:dyDescent="0.2">
      <c r="A29" s="90">
        <v>1241</v>
      </c>
      <c r="B29" s="86" t="s">
        <v>337</v>
      </c>
      <c r="C29" s="91">
        <v>16055539.9</v>
      </c>
    </row>
    <row r="30" spans="1:5" x14ac:dyDescent="0.2">
      <c r="A30" s="90">
        <v>1242</v>
      </c>
      <c r="B30" s="86" t="s">
        <v>338</v>
      </c>
      <c r="C30" s="91">
        <v>2358778.62</v>
      </c>
    </row>
    <row r="31" spans="1:5" x14ac:dyDescent="0.2">
      <c r="A31" s="90">
        <v>1243</v>
      </c>
      <c r="B31" s="86" t="s">
        <v>339</v>
      </c>
      <c r="C31" s="91">
        <v>226838.8</v>
      </c>
    </row>
    <row r="32" spans="1:5" x14ac:dyDescent="0.2">
      <c r="A32" s="90">
        <v>1244</v>
      </c>
      <c r="B32" s="86" t="s">
        <v>340</v>
      </c>
      <c r="C32" s="91">
        <v>58625128.909999996</v>
      </c>
    </row>
    <row r="33" spans="1:5" x14ac:dyDescent="0.2">
      <c r="A33" s="90">
        <v>1245</v>
      </c>
      <c r="B33" s="86" t="s">
        <v>341</v>
      </c>
      <c r="C33" s="91">
        <v>6741687.3399999999</v>
      </c>
    </row>
    <row r="34" spans="1:5" x14ac:dyDescent="0.2">
      <c r="A34" s="90">
        <v>1246</v>
      </c>
      <c r="B34" s="86" t="s">
        <v>342</v>
      </c>
      <c r="C34" s="91">
        <v>18147809.57</v>
      </c>
    </row>
    <row r="35" spans="1:5" x14ac:dyDescent="0.2">
      <c r="A35" s="90">
        <v>1247</v>
      </c>
      <c r="B35" s="86" t="s">
        <v>343</v>
      </c>
      <c r="C35" s="91">
        <v>1068518.1599999999</v>
      </c>
    </row>
    <row r="36" spans="1:5" x14ac:dyDescent="0.2">
      <c r="A36" s="90">
        <v>1248</v>
      </c>
      <c r="B36" s="86" t="s">
        <v>344</v>
      </c>
      <c r="C36" s="91">
        <v>77000</v>
      </c>
    </row>
    <row r="37" spans="1:5" x14ac:dyDescent="0.2">
      <c r="A37" s="90">
        <v>1250</v>
      </c>
      <c r="B37" s="86" t="s">
        <v>346</v>
      </c>
      <c r="C37" s="91">
        <f>SUM(C38:C42)</f>
        <v>2850779.3099999996</v>
      </c>
    </row>
    <row r="38" spans="1:5" x14ac:dyDescent="0.2">
      <c r="A38" s="90">
        <v>1251</v>
      </c>
      <c r="B38" s="86" t="s">
        <v>347</v>
      </c>
      <c r="C38" s="91">
        <v>2286573.5299999998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564205.78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f>SUM(C47+C56+C59+C65+C67+C69)</f>
        <v>0</v>
      </c>
      <c r="D46" s="91">
        <v>0</v>
      </c>
    </row>
    <row r="47" spans="1:5" x14ac:dyDescent="0.2">
      <c r="A47" s="90">
        <v>5510</v>
      </c>
      <c r="B47" s="86" t="s">
        <v>566</v>
      </c>
      <c r="C47" s="91">
        <f>SUM(C48:C55)</f>
        <v>0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0</v>
      </c>
      <c r="D50" s="91">
        <v>0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0</v>
      </c>
      <c r="D52" s="91">
        <v>0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0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f>SUM(C57:C58)</f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f>SUM(C60:C64)</f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f>SUM(C66)</f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f>SUM(C68)</f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f>SUM(C70:C77)</f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f>SUM(C79)</f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f>SUM(C80)</f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2018-03-08T17:54:20Z</cp:lastPrinted>
  <dcterms:created xsi:type="dcterms:W3CDTF">2012-12-11T20:36:24Z</dcterms:created>
  <dcterms:modified xsi:type="dcterms:W3CDTF">2018-07-25T20:51:28Z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