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0" i="1"/>
  <c r="I29" i="1"/>
  <c r="I28" i="1"/>
  <c r="I25" i="1"/>
  <c r="I24" i="1"/>
  <c r="I22" i="1"/>
  <c r="I20" i="1"/>
  <c r="I18" i="1"/>
  <c r="I17" i="1"/>
  <c r="I16" i="1"/>
  <c r="I15" i="1"/>
  <c r="I14" i="1"/>
  <c r="I13" i="1"/>
  <c r="I12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8" i="1"/>
  <c r="F17" i="1"/>
  <c r="F16" i="1"/>
  <c r="F15" i="1"/>
  <c r="F14" i="1"/>
  <c r="F13" i="1"/>
  <c r="F12" i="1"/>
  <c r="F11" i="1"/>
  <c r="I11" i="1" s="1"/>
  <c r="I10" i="1" s="1"/>
  <c r="F9" i="1"/>
  <c r="F8" i="1"/>
  <c r="I8" i="1" s="1"/>
  <c r="H31" i="1"/>
  <c r="G31" i="1"/>
  <c r="H26" i="1"/>
  <c r="G26" i="1"/>
  <c r="I23" i="1"/>
  <c r="H23" i="1"/>
  <c r="G23" i="1"/>
  <c r="H19" i="1"/>
  <c r="G19" i="1"/>
  <c r="H10" i="1"/>
  <c r="G10" i="1"/>
  <c r="F10" i="1"/>
  <c r="H7" i="1"/>
  <c r="G7" i="1"/>
  <c r="F7" i="1"/>
  <c r="E31" i="1"/>
  <c r="E26" i="1"/>
  <c r="E23" i="1"/>
  <c r="E19" i="1"/>
  <c r="E10" i="1"/>
  <c r="E7" i="1"/>
  <c r="E37" i="1" s="1"/>
  <c r="D31" i="1"/>
  <c r="D26" i="1"/>
  <c r="D23" i="1"/>
  <c r="D19" i="1"/>
  <c r="D10" i="1"/>
  <c r="D7" i="1"/>
  <c r="I32" i="1" l="1"/>
  <c r="I31" i="1" s="1"/>
  <c r="I27" i="1"/>
  <c r="I26" i="1" s="1"/>
  <c r="H37" i="1"/>
  <c r="F19" i="1"/>
  <c r="I19" i="1"/>
  <c r="G37" i="1"/>
  <c r="D37" i="1"/>
  <c r="F37" i="1"/>
  <c r="I7" i="1"/>
  <c r="I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<sst xmlns="http://schemas.openxmlformats.org/spreadsheetml/2006/main" count="66" uniqueCount="66">
  <si>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</si>
  <si>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</si>
  <si>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</si>
  <si>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</si>
  <si>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</si>
  <si>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</si>
  <si>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</si>
  <si>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</si>
  <si>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</si>
  <si>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</si>
  <si>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</si>
  <si>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</si>
  <si>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</si>
  <si>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</si>
  <si>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</si>
  <si>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</si>
  <si>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</si>
  <si>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</si>
  <si>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</si>
  <si>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</si>
  <si>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</si>
  <si>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</si>
  <si>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</si>
  <si>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</si>
  <si>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</si>
  <si>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</si>
  <si>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</si>
  <si>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</si>
  <si>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</si>
  <si>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</si>
  <si>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</si>
  <si>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</si>
  <si>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</si>
  <si>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</si>
  <si>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</si>
  <si>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</si>
  <si>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</si>
  <si>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</si>
  <si>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</si>
  <si>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</si>
  <si>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</si>
  <si>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</si>
  <si>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</si>
  <si>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</si>
  <si>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</si>
  <si>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</si>
  <si>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</si>
  <si>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</si>
  <si>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</si>
  <si>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</si>
  <si>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</si>
  <si>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</si>
  <si>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</si>
  <si>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</si>
  <si>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</si>
  <si>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</si>
  <si>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</si>
  <si>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</si>
  <si>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</si>
  <si>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</si>
  <si>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</si>
  <si>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</si>
  <si>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</si>
  <si>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</si>
  <si>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MIGUEL DE ALLENDE, GTO.
GASTO POR CATEGORÍA PROGRAMÁTICA
Del 1 de Enero al AL 30 DE JUNIO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</si>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</sst>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12" xfId="8" applyNumberFormat="1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45</xdr:row>
      <xdr:rowOff>19050</xdr:rowOff>
    </xdr:from>
    <xdr:to>
      <xdr:col>8</xdr:col>
      <xdr:colOff>323850</xdr:colOff>
      <xdr:row>50</xdr:row>
      <xdr:rowOff>9525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7332E7AD-460A-4751-8DED-75CAB56A903F}"/>
            </a:ext>
          </a:extLst>
        </xdr:cNvPr>
        <xdr:cNvGrpSpPr/>
      </xdr:nvGrpSpPr>
      <xdr:grpSpPr>
        <a:xfrm>
          <a:off x="781050" y="6962775"/>
          <a:ext cx="9372600" cy="704850"/>
          <a:chOff x="1076325" y="9401175"/>
          <a:chExt cx="9591675" cy="70485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83652CAF-311E-4C85-AFEA-123377760639}"/>
              </a:ext>
            </a:extLst>
          </xdr:cNvPr>
          <xdr:cNvSpPr txBox="1"/>
        </xdr:nvSpPr>
        <xdr:spPr>
          <a:xfrm>
            <a:off x="1076325" y="94392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Luis</a:t>
            </a:r>
            <a:r>
              <a:rPr lang="es-MX" sz="1100" baseline="0">
                <a:latin typeface="Calibri "/>
              </a:rPr>
              <a:t> Alberto Villarreal García</a:t>
            </a:r>
          </a:p>
          <a:p>
            <a:pPr algn="ctr"/>
            <a:r>
              <a:rPr lang="es-MX" sz="1100" baseline="0">
                <a:latin typeface="Calibri "/>
              </a:rPr>
              <a:t>Presidente Municipal</a:t>
            </a:r>
            <a:endParaRPr lang="es-MX" sz="1100">
              <a:latin typeface="Calibri "/>
            </a:endParaRP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75798459-C64C-4C4B-8C10-3AC3C38C2A17}"/>
              </a:ext>
            </a:extLst>
          </xdr:cNvPr>
          <xdr:cNvSpPr txBox="1"/>
        </xdr:nvSpPr>
        <xdr:spPr>
          <a:xfrm>
            <a:off x="8086725" y="942022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Maria Veronica Agundis Estrada  </a:t>
            </a:r>
          </a:p>
          <a:p>
            <a:pPr algn="ctr"/>
            <a:r>
              <a:rPr lang="es-MX" sz="1100">
                <a:latin typeface="Calibri "/>
              </a:rPr>
              <a:t>Síndico Municipal </a:t>
            </a: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0C1E6D9-F343-4F30-AB92-A2D638298087}"/>
              </a:ext>
            </a:extLst>
          </xdr:cNvPr>
          <xdr:cNvSpPr txBox="1"/>
        </xdr:nvSpPr>
        <xdr:spPr>
          <a:xfrm>
            <a:off x="4591050" y="9401175"/>
            <a:ext cx="2581275" cy="6667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Calibri "/>
              </a:rPr>
              <a:t>_______________________________</a:t>
            </a:r>
          </a:p>
          <a:p>
            <a:pPr algn="ctr"/>
            <a:r>
              <a:rPr lang="es-MX" sz="1100">
                <a:latin typeface="Calibri "/>
              </a:rPr>
              <a:t>Alejandro</a:t>
            </a:r>
            <a:r>
              <a:rPr lang="es-MX" sz="1100" baseline="0">
                <a:latin typeface="Calibri "/>
              </a:rPr>
              <a:t> Martínez Acosta  </a:t>
            </a:r>
          </a:p>
          <a:p>
            <a:pPr algn="ctr"/>
            <a:r>
              <a:rPr lang="es-MX" sz="1100" baseline="0">
                <a:latin typeface="Calibri "/>
              </a:rPr>
              <a:t>Tesoreria Municipal </a:t>
            </a:r>
            <a:endParaRPr lang="es-MX" sz="1100">
              <a:latin typeface="Calibri 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topLeftCell="A16" zoomScaleNormal="100" zoomScaleSheetLayoutView="90" workbookViewId="0">
      <selection activeCell="A38" sqref="A38:I5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15000000</v>
      </c>
      <c r="E7" s="18">
        <f>SUM(E8:E9)</f>
        <v>195939924.09999999</v>
      </c>
      <c r="F7" s="18">
        <f t="shared" ref="F7:I7" si="0">SUM(F8:F9)</f>
        <v>210939924.09999999</v>
      </c>
      <c r="G7" s="18">
        <f t="shared" si="0"/>
        <v>6487504.0300000003</v>
      </c>
      <c r="H7" s="18">
        <f t="shared" si="0"/>
        <v>6487504.0300000003</v>
      </c>
      <c r="I7" s="18">
        <f t="shared" si="0"/>
        <v>204452420.06999999</v>
      </c>
    </row>
    <row r="8" spans="1:9" x14ac:dyDescent="0.2">
      <c r="A8" s="27" t="s">
        <v>41</v>
      </c>
      <c r="B8" s="9"/>
      <c r="C8" s="3" t="s">
        <v>1</v>
      </c>
      <c r="D8" s="19">
        <v>15000000</v>
      </c>
      <c r="E8" s="19">
        <v>195939924.09999999</v>
      </c>
      <c r="F8" s="19">
        <f>D8+E8</f>
        <v>210939924.09999999</v>
      </c>
      <c r="G8" s="19">
        <v>6487504.0300000003</v>
      </c>
      <c r="H8" s="19">
        <v>6487504.0300000003</v>
      </c>
      <c r="I8" s="19">
        <f>F8-G8</f>
        <v>204452420.06999999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784522907.63999999</v>
      </c>
      <c r="E10" s="18">
        <f>SUM(E11:E18)</f>
        <v>81456045.060000002</v>
      </c>
      <c r="F10" s="18">
        <f t="shared" ref="F10:I10" si="1">SUM(F11:F18)</f>
        <v>865978952.70000005</v>
      </c>
      <c r="G10" s="18">
        <f t="shared" si="1"/>
        <v>317940227.58999997</v>
      </c>
      <c r="H10" s="18">
        <f t="shared" si="1"/>
        <v>315839257.24000001</v>
      </c>
      <c r="I10" s="18">
        <f t="shared" si="1"/>
        <v>548038725.11000013</v>
      </c>
    </row>
    <row r="11" spans="1:9" x14ac:dyDescent="0.2">
      <c r="A11" s="27" t="s">
        <v>46</v>
      </c>
      <c r="B11" s="9"/>
      <c r="C11" s="3" t="s">
        <v>4</v>
      </c>
      <c r="D11" s="19">
        <v>784522907.63999999</v>
      </c>
      <c r="E11" s="19">
        <v>81456045.060000002</v>
      </c>
      <c r="F11" s="19">
        <f t="shared" ref="F11:F18" si="2">D11+E11</f>
        <v>865978952.70000005</v>
      </c>
      <c r="G11" s="19">
        <v>317940227.58999997</v>
      </c>
      <c r="H11" s="19">
        <v>315839257.24000001</v>
      </c>
      <c r="I11" s="19">
        <f t="shared" ref="I11:I18" si="3">F11-G11</f>
        <v>548038725.11000013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93967763.989999995</v>
      </c>
      <c r="E19" s="18">
        <f>SUM(E20:E22)</f>
        <v>9683155.9100000001</v>
      </c>
      <c r="F19" s="18">
        <f t="shared" ref="F19:I19" si="4">SUM(F20:F22)</f>
        <v>103650919.90000001</v>
      </c>
      <c r="G19" s="18">
        <f t="shared" si="4"/>
        <v>52061437.580000006</v>
      </c>
      <c r="H19" s="18">
        <f t="shared" si="4"/>
        <v>52293066.359999999</v>
      </c>
      <c r="I19" s="18">
        <f t="shared" si="4"/>
        <v>51589482.32</v>
      </c>
    </row>
    <row r="20" spans="1:9" x14ac:dyDescent="0.2">
      <c r="A20" s="27" t="s">
        <v>54</v>
      </c>
      <c r="B20" s="9"/>
      <c r="C20" s="3" t="s">
        <v>13</v>
      </c>
      <c r="D20" s="19">
        <v>88136246.629999995</v>
      </c>
      <c r="E20" s="19">
        <v>9676376.0099999998</v>
      </c>
      <c r="F20" s="19">
        <f t="shared" ref="F20:F22" si="5">D20+E20</f>
        <v>97812622.640000001</v>
      </c>
      <c r="G20" s="19">
        <v>49173848.700000003</v>
      </c>
      <c r="H20" s="19">
        <v>49409271.210000001</v>
      </c>
      <c r="I20" s="19">
        <f t="shared" ref="I20:I22" si="6">F20-G20</f>
        <v>48638773.939999998</v>
      </c>
    </row>
    <row r="21" spans="1:9" x14ac:dyDescent="0.2">
      <c r="A21" s="27" t="s">
        <v>43</v>
      </c>
      <c r="B21" s="9"/>
      <c r="C21" s="3" t="s">
        <v>14</v>
      </c>
      <c r="D21" s="19">
        <v>5831517.3600000003</v>
      </c>
      <c r="E21" s="19">
        <v>6779.9</v>
      </c>
      <c r="F21" s="19">
        <f t="shared" si="5"/>
        <v>5838297.2600000007</v>
      </c>
      <c r="G21" s="19">
        <v>2887588.88</v>
      </c>
      <c r="H21" s="19">
        <v>2883795.15</v>
      </c>
      <c r="I21" s="19">
        <f t="shared" si="6"/>
        <v>2950708.3800000008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7832525.5</v>
      </c>
      <c r="E26" s="18">
        <f>SUM(E27:E30)</f>
        <v>0</v>
      </c>
      <c r="F26" s="18">
        <f t="shared" ref="F26:I26" si="10">SUM(F27:F30)</f>
        <v>7832525.5</v>
      </c>
      <c r="G26" s="18">
        <f t="shared" si="10"/>
        <v>4192563.47</v>
      </c>
      <c r="H26" s="18">
        <f t="shared" si="10"/>
        <v>4192563.47</v>
      </c>
      <c r="I26" s="18">
        <f t="shared" si="10"/>
        <v>3639962.03</v>
      </c>
    </row>
    <row r="27" spans="1:9" x14ac:dyDescent="0.2">
      <c r="A27" s="27" t="s">
        <v>56</v>
      </c>
      <c r="B27" s="9"/>
      <c r="C27" s="3" t="s">
        <v>20</v>
      </c>
      <c r="D27" s="19">
        <v>7832525.5</v>
      </c>
      <c r="E27" s="19">
        <v>0</v>
      </c>
      <c r="F27" s="19">
        <f t="shared" ref="F27:F30" si="11">D27+E27</f>
        <v>7832525.5</v>
      </c>
      <c r="G27" s="19">
        <v>4192563.47</v>
      </c>
      <c r="H27" s="19">
        <v>4192563.47</v>
      </c>
      <c r="I27" s="19">
        <f t="shared" ref="I27:I30" si="12">F27-G27</f>
        <v>3639962.03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140804572.16999999</v>
      </c>
      <c r="E31" s="18">
        <f>SUM(E32:E35)</f>
        <v>13758623.710000001</v>
      </c>
      <c r="F31" s="18">
        <f t="shared" ref="F31:I31" si="13">SUM(F32:F35)</f>
        <v>154563195.88</v>
      </c>
      <c r="G31" s="18">
        <f t="shared" si="13"/>
        <v>4113409.04</v>
      </c>
      <c r="H31" s="18">
        <f t="shared" si="13"/>
        <v>4113409.04</v>
      </c>
      <c r="I31" s="18">
        <f t="shared" si="13"/>
        <v>150449786.84</v>
      </c>
    </row>
    <row r="32" spans="1:9" x14ac:dyDescent="0.2">
      <c r="A32" s="27" t="s">
        <v>60</v>
      </c>
      <c r="B32" s="9"/>
      <c r="C32" s="3" t="s">
        <v>25</v>
      </c>
      <c r="D32" s="19">
        <v>140804572.16999999</v>
      </c>
      <c r="E32" s="19">
        <v>13758623.710000001</v>
      </c>
      <c r="F32" s="19">
        <f t="shared" ref="F32:F35" si="14">D32+E32</f>
        <v>154563195.88</v>
      </c>
      <c r="G32" s="19">
        <v>4113409.04</v>
      </c>
      <c r="H32" s="19">
        <v>4113409.04</v>
      </c>
      <c r="I32" s="19">
        <f t="shared" ref="I32:I35" si="15">F32-G32</f>
        <v>150449786.84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1042127769.3</v>
      </c>
      <c r="E37" s="24">
        <f t="shared" ref="E37:I37" si="16">SUM(E7+E10+E19+E23+E26+E31)</f>
        <v>300837748.77999997</v>
      </c>
      <c r="F37" s="24">
        <f t="shared" si="16"/>
        <v>1342965518.0799999</v>
      </c>
      <c r="G37" s="24">
        <f t="shared" si="16"/>
        <v>384795141.70999998</v>
      </c>
      <c r="H37" s="24">
        <f t="shared" si="16"/>
        <v>382925800.14000005</v>
      </c>
      <c r="I37" s="24">
        <f t="shared" si="16"/>
        <v>958170376.37000012</v>
      </c>
    </row>
    <row r="38" spans="1:9" x14ac:dyDescent="0.2">
      <c r="A38" s="42" t="s">
        <v>65</v>
      </c>
      <c r="B38" s="42"/>
      <c r="C38" s="42"/>
      <c r="D38" s="42"/>
    </row>
  </sheetData>
  <sheetProtection formatCells="0" formatColumns="0" formatRows="0" autoFilter="0"/>
  <protectedRanges>
    <protectedRange sqref="B52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  <protectedRange sqref="B38:I51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2017-03-30T22:19:49Z</cp:lastPrinted>
  <dcterms:created xsi:type="dcterms:W3CDTF">2012-12-11T21:13:37Z</dcterms:created>
  <dcterms:modified xsi:type="dcterms:W3CDTF">2019-07-29T06:01:11Z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