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I" sheetId="1" r:id="rId3"/>
  </sheets>
  <definedNames/>
  <calcPr/>
</workbook>
</file>

<file path=xl/sharedStrings.xml><?xml version="1.0" encoding="utf-8"?>
<sst xmlns="http://schemas.openxmlformats.org/spreadsheetml/2006/main" count="68" uniqueCount="35">
  <si>
    <t>COMISIÓN MUNICIPAL DEL DEPORTE DE SAN MIGUEL DE ALLENDE, GTO.
ESTADO ANALÍTICO DE INGRESOS
DEL 1 DE ENERO AL 31 DE DICIEMBRE DEL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</si>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</sst>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/>
    <font>
      <b/>
      <sz val="8.0"/>
      <color rgb="FF000000"/>
      <name val="Arial"/>
    </font>
    <font>
      <sz val="8.0"/>
      <color rgb="FFFFFFFF"/>
      <name val="Arial"/>
    </font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left/>
      <top style="thin">
        <color rgb="FF000000"/>
      </top>
    </border>
    <border>
      <right/>
      <top style="thin">
        <color rgb="FF000000"/>
      </top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2" fontId="1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0" fillId="0" fontId="0" numFmtId="0" xfId="0" applyAlignment="1" applyFont="1">
      <alignment horizontal="center" vertical="top"/>
    </xf>
    <xf borderId="15" fillId="0" fontId="2" numFmtId="0" xfId="0" applyBorder="1" applyFont="1"/>
    <xf borderId="16" fillId="0" fontId="2" numFmtId="0" xfId="0" applyBorder="1" applyFont="1"/>
    <xf quotePrefix="1" borderId="11" fillId="2" fontId="1" numFmtId="0" xfId="0" applyAlignment="1" applyBorder="1" applyFont="1">
      <alignment horizontal="center" shrinkToFit="0" vertical="center" wrapText="1"/>
    </xf>
    <xf quotePrefix="1" borderId="12" fillId="2" fontId="1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vertical="top"/>
    </xf>
    <xf borderId="8" fillId="0" fontId="0" numFmtId="4" xfId="0" applyAlignment="1" applyBorder="1" applyFont="1" applyNumberFormat="1">
      <alignment vertical="top"/>
    </xf>
    <xf borderId="17" fillId="0" fontId="0" numFmtId="4" xfId="0" applyAlignment="1" applyBorder="1" applyFont="1" applyNumberFormat="1">
      <alignment vertical="top"/>
    </xf>
    <xf borderId="9" fillId="0" fontId="4" numFmtId="0" xfId="0" applyAlignment="1" applyBorder="1" applyFont="1">
      <alignment horizontal="center" vertical="top"/>
    </xf>
    <xf borderId="0" fillId="0" fontId="0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vertical="top"/>
    </xf>
    <xf borderId="14" fillId="0" fontId="0" numFmtId="4" xfId="0" applyAlignment="1" applyBorder="1" applyFont="1" applyNumberFormat="1">
      <alignment vertical="top"/>
    </xf>
    <xf borderId="1" fillId="0" fontId="5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left" vertical="top"/>
    </xf>
    <xf borderId="12" fillId="0" fontId="5" numFmtId="4" xfId="0" applyAlignment="1" applyBorder="1" applyFont="1" applyNumberFormat="1">
      <alignment vertical="top"/>
    </xf>
    <xf borderId="8" fillId="0" fontId="5" numFmtId="4" xfId="0" applyAlignment="1" applyBorder="1" applyFont="1" applyNumberFormat="1">
      <alignment vertical="top"/>
    </xf>
    <xf borderId="18" fillId="0" fontId="0" numFmtId="0" xfId="0" applyAlignment="1" applyBorder="1" applyFont="1">
      <alignment horizontal="center" vertical="top"/>
    </xf>
    <xf borderId="18" fillId="0" fontId="0" numFmtId="0" xfId="0" applyAlignment="1" applyBorder="1" applyFont="1">
      <alignment vertical="top"/>
    </xf>
    <xf borderId="18" fillId="0" fontId="0" numFmtId="4" xfId="0" applyAlignment="1" applyBorder="1" applyFont="1" applyNumberFormat="1">
      <alignment vertical="top"/>
    </xf>
    <xf borderId="5" fillId="0" fontId="0" numFmtId="4" xfId="0" applyAlignment="1" applyBorder="1" applyFont="1" applyNumberFormat="1">
      <alignment vertical="top"/>
    </xf>
    <xf borderId="1" fillId="0" fontId="3" numFmtId="4" xfId="0" applyAlignment="1" applyBorder="1" applyFont="1" applyNumberFormat="1">
      <alignment vertical="top"/>
    </xf>
    <xf borderId="2" fillId="0" fontId="3" numFmtId="4" xfId="0" applyAlignment="1" applyBorder="1" applyFont="1" applyNumberForma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vertical="top"/>
    </xf>
    <xf borderId="9" fillId="0" fontId="5" numFmtId="0" xfId="0" applyAlignment="1" applyBorder="1" applyFont="1">
      <alignment horizontal="center" vertical="top"/>
    </xf>
    <xf borderId="0" fillId="0" fontId="5" numFmtId="0" xfId="0" applyAlignment="1" applyFont="1">
      <alignment horizontal="left" shrinkToFit="0" vertical="top" wrapText="1"/>
    </xf>
    <xf borderId="17" fillId="0" fontId="5" numFmtId="4" xfId="0" applyAlignment="1" applyBorder="1" applyFont="1" applyNumberFormat="1">
      <alignment vertical="top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horizontal="center" vertical="top"/>
    </xf>
    <xf borderId="17" fillId="0" fontId="1" numFmtId="4" xfId="0" applyAlignment="1" applyBorder="1" applyFont="1" applyNumberFormat="1">
      <alignment vertical="top"/>
    </xf>
    <xf borderId="0" fillId="0" fontId="1" numFmtId="0" xfId="0" applyAlignment="1" applyFont="1">
      <alignment vertical="top"/>
    </xf>
    <xf borderId="9" fillId="0" fontId="1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center" shrinkToFit="0" vertical="top" wrapText="1"/>
    </xf>
    <xf borderId="19" fillId="3" fontId="0" numFmtId="0" xfId="0" applyAlignment="1" applyBorder="1" applyFill="1" applyFont="1">
      <alignment horizontal="left" shrinkToFit="0" vertical="top" wrapText="1"/>
    </xf>
    <xf borderId="18" fillId="0" fontId="2" numFmtId="0" xfId="0" applyBorder="1" applyFont="1"/>
    <xf borderId="20" fillId="0" fontId="2" numFmtId="0" xfId="0" applyBorder="1" applyFont="1"/>
    <xf borderId="1" fillId="0" fontId="1" numFmtId="4" xfId="0" applyAlignment="1" applyBorder="1" applyFont="1" applyNumberFormat="1">
      <alignment vertical="top"/>
    </xf>
    <xf borderId="3" fillId="0" fontId="1" numFmtId="4" xfId="0" applyAlignment="1" applyBorder="1" applyFont="1" applyNumberFormat="1">
      <alignment vertical="top"/>
    </xf>
    <xf borderId="14" fillId="0" fontId="5" numFmtId="4" xfId="0" applyAlignment="1" applyBorder="1" applyFont="1" applyNumberFormat="1">
      <alignment vertical="top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83"/>
    <col customWidth="1" min="2" max="2" width="50.83"/>
    <col customWidth="1" min="3" max="3" width="17.83"/>
    <col customWidth="1" min="4" max="4" width="19.83"/>
    <col customWidth="1" min="5" max="6" width="17.83"/>
    <col customWidth="1" min="7" max="7" width="18.83"/>
    <col customWidth="1" min="8" max="8" width="17.83"/>
    <col customWidth="1" min="9" max="26" width="10.83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/>
      <c r="C2" s="7" t="s">
        <v>2</v>
      </c>
      <c r="D2" s="2"/>
      <c r="E2" s="2"/>
      <c r="F2" s="2"/>
      <c r="G2" s="8"/>
      <c r="H2" s="9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10"/>
      <c r="B3" s="11"/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7"/>
      <c r="B4" s="18"/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1" t="s">
        <v>15</v>
      </c>
      <c r="B5" s="21"/>
      <c r="C5" s="22">
        <v>0.0</v>
      </c>
      <c r="D5" s="22">
        <v>0.0</v>
      </c>
      <c r="E5" s="22">
        <f t="shared" ref="E5:E20" si="1">C5+D5</f>
        <v>0</v>
      </c>
      <c r="F5" s="22">
        <v>0.0</v>
      </c>
      <c r="G5" s="22">
        <v>0.0</v>
      </c>
      <c r="H5" s="22">
        <f t="shared" ref="H5:H19" si="2">G5-C5</f>
        <v>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1.25" customHeight="1">
      <c r="A6" s="21" t="s">
        <v>16</v>
      </c>
      <c r="B6" s="21"/>
      <c r="C6" s="23">
        <v>0.0</v>
      </c>
      <c r="D6" s="23">
        <v>0.0</v>
      </c>
      <c r="E6" s="23">
        <f t="shared" si="1"/>
        <v>0</v>
      </c>
      <c r="F6" s="23">
        <v>0.0</v>
      </c>
      <c r="G6" s="23">
        <v>0.0</v>
      </c>
      <c r="H6" s="23">
        <f t="shared" si="2"/>
        <v>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1.25" customHeight="1">
      <c r="A7" s="21" t="s">
        <v>17</v>
      </c>
      <c r="B7" s="21"/>
      <c r="C7" s="23">
        <v>0.0</v>
      </c>
      <c r="D7" s="23">
        <v>0.0</v>
      </c>
      <c r="E7" s="23">
        <f t="shared" si="1"/>
        <v>0</v>
      </c>
      <c r="F7" s="23">
        <v>0.0</v>
      </c>
      <c r="G7" s="23">
        <v>0.0</v>
      </c>
      <c r="H7" s="23">
        <f t="shared" si="2"/>
        <v>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1.25" customHeight="1">
      <c r="A8" s="21" t="s">
        <v>18</v>
      </c>
      <c r="B8" s="21"/>
      <c r="C8" s="23">
        <v>0.0</v>
      </c>
      <c r="D8" s="23">
        <v>0.0</v>
      </c>
      <c r="E8" s="23">
        <f t="shared" si="1"/>
        <v>0</v>
      </c>
      <c r="F8" s="23">
        <v>0.0</v>
      </c>
      <c r="G8" s="23">
        <v>0.0</v>
      </c>
      <c r="H8" s="23">
        <f t="shared" si="2"/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1.25" customHeight="1">
      <c r="A9" s="21" t="s">
        <v>19</v>
      </c>
      <c r="B9" s="21"/>
      <c r="C9" s="23">
        <v>0.0</v>
      </c>
      <c r="D9" s="23">
        <v>0.0</v>
      </c>
      <c r="E9" s="23">
        <f t="shared" si="1"/>
        <v>0</v>
      </c>
      <c r="F9" s="23">
        <v>0.0</v>
      </c>
      <c r="G9" s="23">
        <v>0.0</v>
      </c>
      <c r="H9" s="23">
        <f t="shared" si="2"/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1.25" customHeight="1">
      <c r="A10" s="24">
        <v>51.0</v>
      </c>
      <c r="B10" s="25" t="s">
        <v>20</v>
      </c>
      <c r="C10" s="23">
        <v>0.0</v>
      </c>
      <c r="D10" s="23">
        <v>0.0</v>
      </c>
      <c r="E10" s="23">
        <f t="shared" si="1"/>
        <v>0</v>
      </c>
      <c r="F10" s="23">
        <v>0.0</v>
      </c>
      <c r="G10" s="23">
        <v>0.0</v>
      </c>
      <c r="H10" s="23">
        <f t="shared" si="2"/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1.25" customHeight="1">
      <c r="A11" s="24">
        <v>52.0</v>
      </c>
      <c r="B11" s="25" t="s">
        <v>21</v>
      </c>
      <c r="C11" s="23">
        <v>0.0</v>
      </c>
      <c r="D11" s="23">
        <v>0.0</v>
      </c>
      <c r="E11" s="23">
        <f t="shared" si="1"/>
        <v>0</v>
      </c>
      <c r="F11" s="23">
        <v>0.0</v>
      </c>
      <c r="G11" s="23">
        <v>0.0</v>
      </c>
      <c r="H11" s="23">
        <f t="shared" si="2"/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1.25" customHeight="1">
      <c r="A12" s="21" t="s">
        <v>22</v>
      </c>
      <c r="B12" s="21"/>
      <c r="C12" s="23">
        <v>0.0</v>
      </c>
      <c r="D12" s="23">
        <v>0.0</v>
      </c>
      <c r="E12" s="23">
        <f t="shared" si="1"/>
        <v>0</v>
      </c>
      <c r="F12" s="23">
        <v>0.0</v>
      </c>
      <c r="G12" s="23">
        <v>0.0</v>
      </c>
      <c r="H12" s="23">
        <f t="shared" si="2"/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1.25" customHeight="1">
      <c r="A13" s="24">
        <v>61.0</v>
      </c>
      <c r="B13" s="25" t="s">
        <v>20</v>
      </c>
      <c r="C13" s="23">
        <v>0.0</v>
      </c>
      <c r="D13" s="23">
        <v>0.0</v>
      </c>
      <c r="E13" s="23">
        <f t="shared" si="1"/>
        <v>0</v>
      </c>
      <c r="F13" s="23">
        <v>0.0</v>
      </c>
      <c r="G13" s="23">
        <v>0.0</v>
      </c>
      <c r="H13" s="23">
        <f t="shared" si="2"/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1.25" customHeight="1">
      <c r="A14" s="24">
        <v>62.0</v>
      </c>
      <c r="B14" s="25" t="s">
        <v>21</v>
      </c>
      <c r="C14" s="23">
        <v>0.0</v>
      </c>
      <c r="D14" s="23">
        <v>0.0</v>
      </c>
      <c r="E14" s="23">
        <f t="shared" si="1"/>
        <v>0</v>
      </c>
      <c r="F14" s="23">
        <v>0.0</v>
      </c>
      <c r="G14" s="23">
        <v>0.0</v>
      </c>
      <c r="H14" s="23">
        <f t="shared" si="2"/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1.25" customHeight="1">
      <c r="A15" s="26"/>
      <c r="B15" s="25" t="s">
        <v>23</v>
      </c>
      <c r="C15" s="23">
        <v>0.0</v>
      </c>
      <c r="D15" s="23">
        <v>0.0</v>
      </c>
      <c r="E15" s="23">
        <f t="shared" si="1"/>
        <v>0</v>
      </c>
      <c r="F15" s="23">
        <v>0.0</v>
      </c>
      <c r="G15" s="23">
        <v>0.0</v>
      </c>
      <c r="H15" s="23">
        <f t="shared" si="2"/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1.25" customHeight="1">
      <c r="A16" s="21" t="s">
        <v>24</v>
      </c>
      <c r="B16" s="21"/>
      <c r="C16" s="23">
        <v>795320.05</v>
      </c>
      <c r="D16" s="23">
        <v>6903.0</v>
      </c>
      <c r="E16" s="23">
        <f t="shared" si="1"/>
        <v>802223.05</v>
      </c>
      <c r="F16" s="23">
        <v>706550.5</v>
      </c>
      <c r="G16" s="23">
        <v>706550.5</v>
      </c>
      <c r="H16" s="23">
        <f t="shared" si="2"/>
        <v>-88769.55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1.25" customHeight="1">
      <c r="A17" s="21" t="s">
        <v>25</v>
      </c>
      <c r="B17" s="21"/>
      <c r="C17" s="23">
        <v>0.0</v>
      </c>
      <c r="D17" s="23">
        <v>153000.0</v>
      </c>
      <c r="E17" s="23">
        <f t="shared" si="1"/>
        <v>153000</v>
      </c>
      <c r="F17" s="23">
        <v>173000.0</v>
      </c>
      <c r="G17" s="23">
        <v>173000.0</v>
      </c>
      <c r="H17" s="23">
        <f t="shared" si="2"/>
        <v>173000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1.25" customHeight="1">
      <c r="A18" s="21" t="s">
        <v>26</v>
      </c>
      <c r="B18" s="21"/>
      <c r="C18" s="23">
        <v>9782119.44</v>
      </c>
      <c r="D18" s="23">
        <v>0.0</v>
      </c>
      <c r="E18" s="23">
        <f t="shared" si="1"/>
        <v>9782119.44</v>
      </c>
      <c r="F18" s="23">
        <v>9715939.68</v>
      </c>
      <c r="G18" s="23">
        <v>9715939.68</v>
      </c>
      <c r="H18" s="23">
        <f t="shared" si="2"/>
        <v>-66179.76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1.25" customHeight="1">
      <c r="A19" s="21" t="s">
        <v>27</v>
      </c>
      <c r="B19" s="21"/>
      <c r="C19" s="23">
        <v>0.0</v>
      </c>
      <c r="D19" s="23">
        <v>153824.74</v>
      </c>
      <c r="E19" s="23">
        <f t="shared" si="1"/>
        <v>153824.74</v>
      </c>
      <c r="F19" s="23">
        <v>0.0</v>
      </c>
      <c r="G19" s="23">
        <v>0.0</v>
      </c>
      <c r="H19" s="23">
        <f t="shared" si="2"/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1.25" customHeight="1">
      <c r="A20" s="21"/>
      <c r="B20" s="21"/>
      <c r="C20" s="27"/>
      <c r="D20" s="27"/>
      <c r="E20" s="27">
        <f t="shared" si="1"/>
        <v>0</v>
      </c>
      <c r="F20" s="27"/>
      <c r="G20" s="27"/>
      <c r="H20" s="2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1.25" customHeight="1">
      <c r="A21" s="28"/>
      <c r="B21" s="29" t="s">
        <v>28</v>
      </c>
      <c r="C21" s="30">
        <f t="shared" ref="C21:H21" si="3">SUM(C5:C9)+C12+SUM(C16:C19)</f>
        <v>10577439.49</v>
      </c>
      <c r="D21" s="30">
        <f t="shared" si="3"/>
        <v>313727.74</v>
      </c>
      <c r="E21" s="30">
        <f t="shared" si="3"/>
        <v>10891167.23</v>
      </c>
      <c r="F21" s="30">
        <f t="shared" si="3"/>
        <v>10595490.18</v>
      </c>
      <c r="G21" s="30">
        <f t="shared" si="3"/>
        <v>10595490.18</v>
      </c>
      <c r="H21" s="31">
        <f t="shared" si="3"/>
        <v>18050.69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1.25" customHeight="1">
      <c r="A22" s="32"/>
      <c r="B22" s="33"/>
      <c r="C22" s="34"/>
      <c r="D22" s="34"/>
      <c r="E22" s="35"/>
      <c r="F22" s="36" t="s">
        <v>29</v>
      </c>
      <c r="G22" s="37"/>
      <c r="H22" s="2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1.25" customHeight="1">
      <c r="A23" s="38" t="s">
        <v>30</v>
      </c>
      <c r="B23" s="6"/>
      <c r="C23" s="7" t="s">
        <v>2</v>
      </c>
      <c r="D23" s="2"/>
      <c r="E23" s="2"/>
      <c r="F23" s="2"/>
      <c r="G23" s="8"/>
      <c r="H23" s="9" t="s">
        <v>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1.25" customHeight="1">
      <c r="A24" s="10"/>
      <c r="B24" s="11"/>
      <c r="C24" s="12" t="s">
        <v>4</v>
      </c>
      <c r="D24" s="13" t="s">
        <v>5</v>
      </c>
      <c r="E24" s="13" t="s">
        <v>6</v>
      </c>
      <c r="F24" s="13" t="s">
        <v>7</v>
      </c>
      <c r="G24" s="14" t="s">
        <v>8</v>
      </c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1.25" customHeight="1">
      <c r="A25" s="17"/>
      <c r="B25" s="18"/>
      <c r="C25" s="19" t="s">
        <v>9</v>
      </c>
      <c r="D25" s="20" t="s">
        <v>10</v>
      </c>
      <c r="E25" s="20" t="s">
        <v>11</v>
      </c>
      <c r="F25" s="20" t="s">
        <v>12</v>
      </c>
      <c r="G25" s="20" t="s">
        <v>13</v>
      </c>
      <c r="H25" s="20" t="s">
        <v>14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1.25" customHeight="1">
      <c r="A26" s="39" t="s">
        <v>31</v>
      </c>
      <c r="B26" s="40"/>
      <c r="C26" s="41">
        <f t="shared" ref="C26:H26" si="4">SUM(C27+C28+C29+C30+C33+C37+C38)</f>
        <v>0</v>
      </c>
      <c r="D26" s="41">
        <f t="shared" si="4"/>
        <v>153000</v>
      </c>
      <c r="E26" s="41">
        <f t="shared" si="4"/>
        <v>153000</v>
      </c>
      <c r="F26" s="41">
        <f t="shared" si="4"/>
        <v>173000</v>
      </c>
      <c r="G26" s="41">
        <f t="shared" si="4"/>
        <v>173000</v>
      </c>
      <c r="H26" s="41">
        <f t="shared" si="4"/>
        <v>173000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1.25" customHeight="1">
      <c r="A27" s="42"/>
      <c r="B27" s="43" t="s">
        <v>15</v>
      </c>
      <c r="C27" s="44">
        <v>0.0</v>
      </c>
      <c r="D27" s="44">
        <v>0.0</v>
      </c>
      <c r="E27" s="44">
        <f t="shared" ref="E27:E38" si="5">C27+D27</f>
        <v>0</v>
      </c>
      <c r="F27" s="44">
        <v>0.0</v>
      </c>
      <c r="G27" s="44">
        <v>0.0</v>
      </c>
      <c r="H27" s="44">
        <f t="shared" ref="H27:H38" si="6">G27-C27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1.25" customHeight="1">
      <c r="A28" s="42"/>
      <c r="B28" s="43" t="s">
        <v>17</v>
      </c>
      <c r="C28" s="44">
        <v>0.0</v>
      </c>
      <c r="D28" s="44">
        <v>0.0</v>
      </c>
      <c r="E28" s="44">
        <f t="shared" si="5"/>
        <v>0</v>
      </c>
      <c r="F28" s="44">
        <v>0.0</v>
      </c>
      <c r="G28" s="44">
        <v>0.0</v>
      </c>
      <c r="H28" s="44">
        <f t="shared" si="6"/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1.25" customHeight="1">
      <c r="A29" s="42"/>
      <c r="B29" s="43" t="s">
        <v>18</v>
      </c>
      <c r="C29" s="44">
        <v>0.0</v>
      </c>
      <c r="D29" s="44">
        <v>0.0</v>
      </c>
      <c r="E29" s="44">
        <f t="shared" si="5"/>
        <v>0</v>
      </c>
      <c r="F29" s="44">
        <v>0.0</v>
      </c>
      <c r="G29" s="44">
        <v>0.0</v>
      </c>
      <c r="H29" s="44">
        <f t="shared" si="6"/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1.25" customHeight="1">
      <c r="A30" s="42"/>
      <c r="B30" s="43" t="s">
        <v>19</v>
      </c>
      <c r="C30" s="44">
        <v>0.0</v>
      </c>
      <c r="D30" s="44">
        <v>0.0</v>
      </c>
      <c r="E30" s="44">
        <f t="shared" si="5"/>
        <v>0</v>
      </c>
      <c r="F30" s="44">
        <v>0.0</v>
      </c>
      <c r="G30" s="44">
        <v>0.0</v>
      </c>
      <c r="H30" s="44">
        <f t="shared" si="6"/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1.25" customHeight="1">
      <c r="A31" s="42"/>
      <c r="B31" s="45" t="s">
        <v>20</v>
      </c>
      <c r="C31" s="44">
        <v>0.0</v>
      </c>
      <c r="D31" s="44">
        <v>0.0</v>
      </c>
      <c r="E31" s="44">
        <f t="shared" si="5"/>
        <v>0</v>
      </c>
      <c r="F31" s="44">
        <v>0.0</v>
      </c>
      <c r="G31" s="44">
        <v>0.0</v>
      </c>
      <c r="H31" s="44">
        <f t="shared" si="6"/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1.25" customHeight="1">
      <c r="A32" s="42"/>
      <c r="B32" s="45" t="s">
        <v>21</v>
      </c>
      <c r="C32" s="44">
        <v>0.0</v>
      </c>
      <c r="D32" s="44">
        <v>0.0</v>
      </c>
      <c r="E32" s="44">
        <f t="shared" si="5"/>
        <v>0</v>
      </c>
      <c r="F32" s="44">
        <v>0.0</v>
      </c>
      <c r="G32" s="44">
        <v>0.0</v>
      </c>
      <c r="H32" s="44">
        <f t="shared" si="6"/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1.25" customHeight="1">
      <c r="A33" s="42"/>
      <c r="B33" s="43" t="s">
        <v>22</v>
      </c>
      <c r="C33" s="44">
        <v>0.0</v>
      </c>
      <c r="D33" s="44">
        <v>0.0</v>
      </c>
      <c r="E33" s="44">
        <f t="shared" si="5"/>
        <v>0</v>
      </c>
      <c r="F33" s="44">
        <v>0.0</v>
      </c>
      <c r="G33" s="44">
        <v>0.0</v>
      </c>
      <c r="H33" s="44">
        <f t="shared" si="6"/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1.25" customHeight="1">
      <c r="A34" s="42"/>
      <c r="B34" s="45" t="s">
        <v>20</v>
      </c>
      <c r="C34" s="44">
        <v>0.0</v>
      </c>
      <c r="D34" s="44">
        <v>0.0</v>
      </c>
      <c r="E34" s="44">
        <f t="shared" si="5"/>
        <v>0</v>
      </c>
      <c r="F34" s="44">
        <v>0.0</v>
      </c>
      <c r="G34" s="44">
        <v>0.0</v>
      </c>
      <c r="H34" s="44">
        <f t="shared" si="6"/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1.25" customHeight="1">
      <c r="A35" s="42"/>
      <c r="B35" s="45" t="s">
        <v>21</v>
      </c>
      <c r="C35" s="44">
        <v>0.0</v>
      </c>
      <c r="D35" s="44">
        <v>0.0</v>
      </c>
      <c r="E35" s="44">
        <f t="shared" si="5"/>
        <v>0</v>
      </c>
      <c r="F35" s="44">
        <v>0.0</v>
      </c>
      <c r="G35" s="44">
        <v>0.0</v>
      </c>
      <c r="H35" s="44">
        <f t="shared" si="6"/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1.25" customHeight="1">
      <c r="A36" s="42"/>
      <c r="B36" s="25" t="s">
        <v>23</v>
      </c>
      <c r="C36" s="44">
        <v>0.0</v>
      </c>
      <c r="D36" s="44">
        <v>0.0</v>
      </c>
      <c r="E36" s="44">
        <f t="shared" si="5"/>
        <v>0</v>
      </c>
      <c r="F36" s="44">
        <v>0.0</v>
      </c>
      <c r="G36" s="44">
        <v>0.0</v>
      </c>
      <c r="H36" s="44">
        <f t="shared" si="6"/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1.25" customHeight="1">
      <c r="A37" s="42"/>
      <c r="B37" s="43" t="s">
        <v>25</v>
      </c>
      <c r="C37" s="44">
        <v>0.0</v>
      </c>
      <c r="D37" s="44">
        <v>153000.0</v>
      </c>
      <c r="E37" s="44">
        <f t="shared" si="5"/>
        <v>153000</v>
      </c>
      <c r="F37" s="44">
        <v>173000.0</v>
      </c>
      <c r="G37" s="44">
        <v>173000.0</v>
      </c>
      <c r="H37" s="44">
        <f t="shared" si="6"/>
        <v>173000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1.25" customHeight="1">
      <c r="A38" s="42"/>
      <c r="B38" s="43" t="s">
        <v>26</v>
      </c>
      <c r="C38" s="44">
        <v>0.0</v>
      </c>
      <c r="D38" s="44">
        <v>0.0</v>
      </c>
      <c r="E38" s="44">
        <f t="shared" si="5"/>
        <v>0</v>
      </c>
      <c r="F38" s="44">
        <v>0.0</v>
      </c>
      <c r="G38" s="44">
        <v>0.0</v>
      </c>
      <c r="H38" s="44">
        <f t="shared" si="6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1.25" customHeight="1">
      <c r="A39" s="46"/>
      <c r="B39" s="43"/>
      <c r="C39" s="44"/>
      <c r="D39" s="44"/>
      <c r="E39" s="44"/>
      <c r="F39" s="44"/>
      <c r="G39" s="44"/>
      <c r="H39" s="4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1.25" customHeight="1">
      <c r="A40" s="39" t="s">
        <v>32</v>
      </c>
      <c r="B40" s="40"/>
      <c r="C40" s="47">
        <f t="shared" ref="C40:H40" si="7">SUM(C41:C43)</f>
        <v>10577439.49</v>
      </c>
      <c r="D40" s="47">
        <f t="shared" si="7"/>
        <v>6903</v>
      </c>
      <c r="E40" s="47">
        <f t="shared" si="7"/>
        <v>10584342.49</v>
      </c>
      <c r="F40" s="47">
        <f t="shared" si="7"/>
        <v>10422490.18</v>
      </c>
      <c r="G40" s="47">
        <f t="shared" si="7"/>
        <v>10422490.18</v>
      </c>
      <c r="H40" s="47">
        <f t="shared" si="7"/>
        <v>-154949.31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1.25" customHeight="1">
      <c r="A41" s="42"/>
      <c r="B41" s="43" t="s">
        <v>16</v>
      </c>
      <c r="C41" s="44">
        <v>0.0</v>
      </c>
      <c r="D41" s="44">
        <v>0.0</v>
      </c>
      <c r="E41" s="44">
        <f t="shared" ref="E41:E43" si="8">C41+D41</f>
        <v>0</v>
      </c>
      <c r="F41" s="44">
        <v>0.0</v>
      </c>
      <c r="G41" s="44">
        <v>0.0</v>
      </c>
      <c r="H41" s="44">
        <f t="shared" ref="H41:H43" si="9">G41-C41</f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1.25" customHeight="1">
      <c r="A42" s="42"/>
      <c r="B42" s="43" t="s">
        <v>24</v>
      </c>
      <c r="C42" s="44">
        <v>795320.05</v>
      </c>
      <c r="D42" s="44">
        <v>6903.0</v>
      </c>
      <c r="E42" s="44">
        <f t="shared" si="8"/>
        <v>802223.05</v>
      </c>
      <c r="F42" s="44">
        <v>706550.5</v>
      </c>
      <c r="G42" s="44">
        <v>706550.5</v>
      </c>
      <c r="H42" s="44">
        <f t="shared" si="9"/>
        <v>-88769.55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1.25" customHeight="1">
      <c r="A43" s="42"/>
      <c r="B43" s="43" t="s">
        <v>26</v>
      </c>
      <c r="C43" s="44">
        <v>9782119.44</v>
      </c>
      <c r="D43" s="44">
        <v>0.0</v>
      </c>
      <c r="E43" s="44">
        <f t="shared" si="8"/>
        <v>9782119.44</v>
      </c>
      <c r="F43" s="44">
        <v>9715939.68</v>
      </c>
      <c r="G43" s="44">
        <v>9715939.68</v>
      </c>
      <c r="H43" s="44">
        <f t="shared" si="9"/>
        <v>-66179.76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1.25" customHeight="1">
      <c r="A44" s="46"/>
      <c r="B44" s="43"/>
      <c r="C44" s="44"/>
      <c r="D44" s="44"/>
      <c r="E44" s="44"/>
      <c r="F44" s="44"/>
      <c r="G44" s="44"/>
      <c r="H44" s="4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1.25" customHeight="1">
      <c r="A45" s="48" t="s">
        <v>33</v>
      </c>
      <c r="B45" s="48"/>
      <c r="C45" s="47">
        <f t="shared" ref="C45:H45" si="10">SUM(C46)</f>
        <v>0</v>
      </c>
      <c r="D45" s="47">
        <f t="shared" si="10"/>
        <v>153824.74</v>
      </c>
      <c r="E45" s="47">
        <f t="shared" si="10"/>
        <v>153824.74</v>
      </c>
      <c r="F45" s="47">
        <f t="shared" si="10"/>
        <v>0</v>
      </c>
      <c r="G45" s="47">
        <f t="shared" si="10"/>
        <v>0</v>
      </c>
      <c r="H45" s="47">
        <f t="shared" si="10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1.25" customHeight="1">
      <c r="A46" s="49"/>
      <c r="B46" s="43" t="s">
        <v>27</v>
      </c>
      <c r="C46" s="44">
        <v>0.0</v>
      </c>
      <c r="D46" s="44">
        <v>153824.74</v>
      </c>
      <c r="E46" s="47">
        <f>C46+D46</f>
        <v>153824.74</v>
      </c>
      <c r="F46" s="44">
        <v>0.0</v>
      </c>
      <c r="G46" s="44">
        <v>0.0</v>
      </c>
      <c r="H46" s="47">
        <f>G46-C46</f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1.25" customHeight="1">
      <c r="A47" s="49"/>
      <c r="B47" s="43"/>
      <c r="C47" s="47"/>
      <c r="D47" s="47"/>
      <c r="E47" s="47"/>
      <c r="F47" s="47"/>
      <c r="G47" s="47"/>
      <c r="H47" s="47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1.25" customHeight="1">
      <c r="A48" s="28"/>
      <c r="B48" s="50" t="s">
        <v>28</v>
      </c>
      <c r="C48" s="30">
        <f t="shared" ref="C48:H48" si="11">SUM(C45+C40+C26)</f>
        <v>10577439.49</v>
      </c>
      <c r="D48" s="30">
        <f t="shared" si="11"/>
        <v>313727.74</v>
      </c>
      <c r="E48" s="30">
        <f t="shared" si="11"/>
        <v>10891167.23</v>
      </c>
      <c r="F48" s="30">
        <f t="shared" si="11"/>
        <v>10595490.18</v>
      </c>
      <c r="G48" s="30">
        <f t="shared" si="11"/>
        <v>10595490.18</v>
      </c>
      <c r="H48" s="31">
        <f t="shared" si="11"/>
        <v>18050.69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1.25" customHeight="1">
      <c r="A49" s="51" t="s">
        <v>34</v>
      </c>
      <c r="B49" s="52"/>
      <c r="C49" s="52"/>
      <c r="D49" s="52"/>
      <c r="E49" s="53"/>
      <c r="F49" s="54" t="s">
        <v>29</v>
      </c>
      <c r="G49" s="55"/>
      <c r="H49" s="5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1.25" customHeight="1">
      <c r="A50" s="57"/>
      <c r="B50" s="58"/>
      <c r="C50" s="58"/>
      <c r="D50" s="58"/>
      <c r="E50" s="5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1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1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1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1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1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1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1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1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1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1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1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1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1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1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1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1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1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1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1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1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1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1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1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1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1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1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1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1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1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1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1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1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1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1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1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1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1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1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1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1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1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1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1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1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1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1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1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1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1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1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1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1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1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1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1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1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1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1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1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1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1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1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1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1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1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1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1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1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1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1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1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1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1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1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1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1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1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1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1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1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1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1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1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1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1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1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1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1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1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1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1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1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1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1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1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1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1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1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1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1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1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1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1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1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1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1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1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1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1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1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1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1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1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1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1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1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1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1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1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1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1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1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1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1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1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1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1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1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1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1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1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1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1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1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1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1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1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1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1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1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1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1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1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1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1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1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1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1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1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1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1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1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1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1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1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1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1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1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1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1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1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1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1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1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1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1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1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1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1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1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1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1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1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1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1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1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1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1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1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1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1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1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1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1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1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1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1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1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1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1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1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1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1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1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1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1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1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1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1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1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1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1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1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1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1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1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1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1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1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1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1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1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1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1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1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1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1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1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1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1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1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1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1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1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1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1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1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1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1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1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1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1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1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1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1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1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1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1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1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1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1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1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1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1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1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1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1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1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1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1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1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1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1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1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1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1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1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1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1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1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1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1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1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1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1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1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1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1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1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1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1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1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1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1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1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1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1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1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1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1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1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1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1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1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1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1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1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1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1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1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1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1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1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1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1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1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1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1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1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1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1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1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1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1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1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1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1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1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1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1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1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1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1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1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1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1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1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1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1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1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1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1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1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1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1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1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1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1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1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1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1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1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1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1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1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1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1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1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1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1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1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1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1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1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1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1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1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1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1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1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1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1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1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1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1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1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1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1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1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1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1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1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1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1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1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1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1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1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1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1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1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1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1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1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1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1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1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1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1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1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1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1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1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1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1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1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1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1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1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1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1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1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1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1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1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1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1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1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1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1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1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1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1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1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1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1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1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1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1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1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1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1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1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1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1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1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1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1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1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1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1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1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1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1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1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1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1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1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1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1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1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1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1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1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1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1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1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1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1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1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1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1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1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1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1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1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1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1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1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1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1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1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1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1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1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1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1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1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1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1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1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1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1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1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1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1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1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1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1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1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1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1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1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1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1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1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1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1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1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1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1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1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1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1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1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1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1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1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1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1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1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1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1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1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1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1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1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1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1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1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1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1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1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1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1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1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1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1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1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1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1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1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1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1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1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1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1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1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1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1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1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1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1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1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1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1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1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1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1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1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1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1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1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1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1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1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1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1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1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1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1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1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1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1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1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1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1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1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1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1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1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1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1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1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1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1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1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1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1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1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1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1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1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1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1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1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1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1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1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1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1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1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1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1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1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1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1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1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1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1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1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1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1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1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1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1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1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1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1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1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1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1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1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1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1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1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1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1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1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1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1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1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1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1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1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1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1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1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1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1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1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1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1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1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1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1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1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1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1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1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1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1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1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1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1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1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1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1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1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1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1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1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1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1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1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1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1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1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1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1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1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1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1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1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1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1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1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1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1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1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1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1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1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1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1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1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1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1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1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1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1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1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1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1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1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1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1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1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1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1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1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1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1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1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1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1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1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1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1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1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1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1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1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1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1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1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1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1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1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1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1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1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1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1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1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1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1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1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1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1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1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1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1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1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1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1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1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1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1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1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1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1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1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1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1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1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1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1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1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1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1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1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1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1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1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1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1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1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1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1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1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1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1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1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1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1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1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1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1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1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1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1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1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1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1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1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1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1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1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1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1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1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1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1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1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1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1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1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1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1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1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1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1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1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1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1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1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1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1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1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1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1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1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1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1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1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1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1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1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1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1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1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1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1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1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1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1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1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1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1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1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1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1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1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1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1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1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1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1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1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1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1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1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1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1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1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1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1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1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1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1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1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1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1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1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1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1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1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1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1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1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1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1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1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1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1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1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1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1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1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1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1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1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1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1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1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1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1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1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1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1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1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1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1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1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1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1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1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1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1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1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1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1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1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1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1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1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1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1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1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1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1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1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1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1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1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1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1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1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1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1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1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1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1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1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1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1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1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1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1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1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1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1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1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1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1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1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1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1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1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1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1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1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1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1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1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1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1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1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1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1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1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1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1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1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1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1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1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1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1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1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1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1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1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1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1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1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1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1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1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1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1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1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1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1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1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1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1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1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1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1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1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1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1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1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1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1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1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1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1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1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1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1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1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1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1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