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G" sheetId="1" r:id="rId3"/>
    <sheet state="visible" name="CTG" sheetId="2" r:id="rId4"/>
    <sheet state="visible" name="CA" sheetId="3" r:id="rId5"/>
    <sheet state="visible" name="CFG" sheetId="4" r:id="rId6"/>
  </sheets>
  <definedNames/>
  <calcPr/>
</workbook>
</file>

<file path=xl/sharedStrings.xml><?xml version="1.0" encoding="utf-8"?>
<sst xmlns="http://schemas.openxmlformats.org/spreadsheetml/2006/main" count="215" uniqueCount="145">
  <si>
    <t>COMISIÓN MUNICIPAL DEL DEPORTE DE SAN MIGUEL DE ALLENDE, GTO.
ESTADO ANALÍTICO DEL EJERCICIO DEL PRESUPUESTO DE EGRESOS
Clasificación Administrativa
Del 1 de Enero al AL 31 DE DICIEMBRE DEL 2018</t>
  </si>
  <si>
    <t>Concepto</t>
  </si>
  <si>
    <t>Egresos</t>
  </si>
  <si>
    <t>Subejercicio</t>
  </si>
  <si>
    <t>COMISIÓN MUNICIPAL DEL DEPORTE DE SAN MIGUEL DE ALLENDE, GTO.
ESTADO ANALÍTICO DEL EJERCICIO DEL PRESUPUESTO DE EGRESOS
Clasificación Económica (por Tipo de Gasto)
Del 1 de Enero al AL 31 DE DICIEMBRE DEL 2018</t>
  </si>
  <si>
    <t>COMISIÓN MUNICIPAL DEL DEPORTE DE SAN MIGUEL DE ALLENDE, GTO.
ESTADO ANALÍTICO DEL EJERCICIO DEL PRESUPUESTO DE EGRESOS
Clasificación por Objeto del Gasto (Capítulo y Concepto)
Del 1 de Enero al AL 31 DE DICIEMBRE DEL 2018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</si>
  <si>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</si>
  <si>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</si>
  <si>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</si>
  <si>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</si>
  <si>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</si>
  <si>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</si>
  <si>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</si>
  <si>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</si>
  <si>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Gasto Corriente</t>
  </si>
  <si>
    <t>Remuneraciones al Personal de Carácter Permanente</t>
  </si>
  <si>
    <t>Remuneraciones al Personal de Carácter Transitorio</t>
  </si>
  <si>
    <t>COMISION MUNICIPAL DEL DEPORTE SMA</t>
  </si>
  <si>
    <t>Gasto de Capital</t>
  </si>
  <si>
    <t>Remuneraciones Adicionales y Especiales</t>
  </si>
  <si>
    <t>Seguridad Social</t>
  </si>
  <si>
    <t>Amortización de la Deuda y Disminución de Pasivos</t>
  </si>
  <si>
    <t>Otras Prestaciones Sociales y Económicas</t>
  </si>
  <si>
    <t>Dependencia o Unidad Administrativa 2</t>
  </si>
  <si>
    <t>Dependencia o Unidad Administrativa 3</t>
  </si>
  <si>
    <t>Previsiones</t>
  </si>
  <si>
    <t>Dependencia o Unidad Administrativa 4</t>
  </si>
  <si>
    <t>Pensiones y Jubilaciones</t>
  </si>
  <si>
    <t>Pago de Estímulos a Servidores Públicos</t>
  </si>
  <si>
    <t>Dependencia o Unidad Administrativa 6</t>
  </si>
  <si>
    <t>Materiales Y Suministros</t>
  </si>
  <si>
    <t>Dependencia o Unidad Administrativa 7</t>
  </si>
  <si>
    <t>Participaciones</t>
  </si>
  <si>
    <t>Dependencia o Unidad Administrativa 8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</si>
  <si>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</si>
  <si>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</si>
  <si>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</si>
  <si>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</si>
  <si>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</si>
  <si>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</si>
  <si>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</si>
  <si>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</si>
  <si>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</si>
  <si>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</si>
  <si>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</si>
  <si>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Total del Gasto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</si>
  <si>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</si>
  <si>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</si>
  <si>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</si>
  <si>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</si>
  <si>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</si>
  <si>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</si>
  <si>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</si>
  <si>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</si>
  <si>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</si>
  <si>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Gobierno (Federal/Estatal/Municipal) de COMISIÓN MUNICIPAL DEL DEPORTE DE SAN MIGUEL DE ALLENDE, GTO.
Estado Analítico del Ejercicio del Presupuesto de Egresos
Clasificación Administrativa
Del 1 de Enero al AL 31 DE DICIEMBRE DEL 2018</t>
  </si>
  <si>
    <t>Transferencias Internas y Asignaciones al Sector Público</t>
  </si>
  <si>
    <t>Transferencias al Resto del Sector Público</t>
  </si>
  <si>
    <t>Subsidios y Subvenciones</t>
  </si>
  <si>
    <t>Director</t>
  </si>
  <si>
    <t>Ayudas Sociales</t>
  </si>
  <si>
    <t>Contador</t>
  </si>
  <si>
    <t>Transferencias a Fideicomisos, Mandatos y Otros Análogos</t>
  </si>
  <si>
    <t>LEF Jose Javier Patlan Matehula</t>
  </si>
  <si>
    <t>Jose Guadalupe Cruz Martinez</t>
  </si>
  <si>
    <t>Transferencias a la Seguridad Social</t>
  </si>
  <si>
    <t>Donativos</t>
  </si>
  <si>
    <t>Transferencias al Exterior</t>
  </si>
  <si>
    <t>Poder Ejecutivo</t>
  </si>
  <si>
    <t>Bienes Muebles, Inmuebles E Intangibles</t>
  </si>
  <si>
    <t>Poder Legislativo</t>
  </si>
  <si>
    <t>Mobiliario y Equipo de Administración</t>
  </si>
  <si>
    <t>Poder Judicial</t>
  </si>
  <si>
    <t>Mobiliario y Equipo Educacional y Recreativo</t>
  </si>
  <si>
    <t>Órganos Autónomos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</si>
  <si>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</si>
  <si>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</si>
  <si>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</si>
  <si>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</si>
  <si>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</si>
  <si>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</si>
  <si>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</si>
  <si>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</si>
  <si>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Sector Paraestatal del Gobierno (Federal/Estatal/Municipal) de COMISIÓN MUNICIPAL DEL DEPORTE DE SAN MIGUEL DE ALLENDE, GTO.
Estado Analítico del Ejercicio del Presupuesto de Egresos
Clasificación Administrativa
Del 1 de Enero al AL 31 DE DICIEMBRE DEL 2018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</si>
  <si>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</si>
  <si>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</si>
  <si>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</si>
  <si>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</si>
  <si>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Entidades Paraestatales y Fideicomisos No Empresariales y No Financieros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</si>
  <si>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</si>
  <si>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</si>
  <si>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</si>
  <si>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</si>
  <si>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Instituciones Públicas de la Seguridad Social</t>
  </si>
  <si>
    <t>Inversiones en Fideicomisos, Mandatos y Otros Análogos</t>
  </si>
  <si>
    <t>Otras Inversiones Financieras</t>
  </si>
  <si>
    <t>Provisiones para Contingencias y Otras Erogaciones Especiales</t>
  </si>
  <si>
    <t>Entidades Paraestatales Empresariales No Financieras con Participación Estatal Mayoritaria</t>
  </si>
  <si>
    <t>Participaciones Y Aportaciones</t>
  </si>
  <si>
    <t>Fideicomisos Empresariales No Financieros con Participación Estatal Mayoritaria</t>
  </si>
  <si>
    <t>Aportaciones</t>
  </si>
  <si>
    <t>Convenios</t>
  </si>
  <si>
    <t>Entidades Paraestatales Empresariales Financieras Monetarias con Participación Estatal Mayoritaria</t>
  </si>
  <si>
    <t>Deuda Pública</t>
  </si>
  <si>
    <t>Entidades Paraestatales Finanacieras No Monetarias con Participacion Estatal Mayoritaria</t>
  </si>
  <si>
    <t>Amortización de la Deuda Pública</t>
  </si>
  <si>
    <t>Intereses de la Deuda Pública</t>
  </si>
  <si>
    <t>Comisiones de la Deuda Pública</t>
  </si>
  <si>
    <t>Fideicomisos Financieros Públicos con Participación Estatal Mayoritaria</t>
  </si>
  <si>
    <t>Gastos de la Deuda Pública</t>
  </si>
  <si>
    <t>Costo por Coberturas</t>
  </si>
  <si>
    <t>Apoyos Financieros</t>
  </si>
  <si>
    <t>Adeudos de Ejercicios Fiscales Anteriores (Adefas)</t>
  </si>
  <si>
    <t>COMISIÓN MUNICIPAL DEL DEPORTE DE SAN MIGUEL DE ALLENDE, GTO.
ESTADO ANALÍTICO DEL EJERCICIO DEL PRESUPUESTO DE EGRESOS
Clasificación Funcional (Finalidad y Función)
Del 1 de Enero al AL 31 DE DICIEMBRE DEL 2018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</si>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</sst>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sz val="8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1" numFmtId="0" xfId="0" applyAlignment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2" fontId="1" numFmtId="4" xfId="0" applyAlignment="1" applyBorder="1" applyFont="1" applyNumberForma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2" fontId="1" numFmtId="4" xfId="0" applyAlignment="1" applyBorder="1" applyFont="1" applyNumberForma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left"/>
    </xf>
    <xf borderId="7" fillId="0" fontId="3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4" fillId="0" fontId="0" numFmtId="0" xfId="0" applyBorder="1" applyFont="1"/>
    <xf borderId="6" fillId="0" fontId="3" numFmtId="4" xfId="0" applyBorder="1" applyFont="1" applyNumberFormat="1"/>
    <xf borderId="5" fillId="0" fontId="3" numFmtId="0" xfId="0" applyAlignment="1" applyBorder="1" applyFont="1">
      <alignment horizontal="center" vertical="center"/>
    </xf>
    <xf borderId="6" fillId="0" fontId="3" numFmtId="0" xfId="0" applyBorder="1" applyFont="1"/>
    <xf borderId="7" fillId="0" fontId="4" numFmtId="0" xfId="0" applyAlignment="1" applyBorder="1" applyFont="1">
      <alignment horizontal="center" shrinkToFit="0" vertical="center" wrapText="1"/>
    </xf>
    <xf borderId="13" fillId="0" fontId="3" numFmtId="4" xfId="0" applyBorder="1" applyFont="1" applyNumberFormat="1"/>
    <xf borderId="0" fillId="0" fontId="3" numFmtId="0" xfId="0" applyAlignment="1" applyFont="1">
      <alignment horizontal="left"/>
    </xf>
    <xf borderId="6" fillId="0" fontId="3" numFmtId="4" xfId="0" applyAlignment="1" applyBorder="1" applyFont="1" applyNumberFormat="1">
      <alignment horizontal="center" shrinkToFit="0" vertical="center" wrapText="1"/>
    </xf>
    <xf borderId="7" fillId="0" fontId="0" numFmtId="0" xfId="0" applyBorder="1" applyFont="1"/>
    <xf borderId="8" fillId="0" fontId="3" numFmtId="0" xfId="0" applyBorder="1" applyFont="1"/>
    <xf borderId="12" fillId="0" fontId="3" numFmtId="0" xfId="0" applyBorder="1" applyFont="1"/>
    <xf borderId="11" fillId="0" fontId="3" numFmtId="0" xfId="0" applyAlignment="1" applyBorder="1" applyFont="1">
      <alignment horizontal="center"/>
    </xf>
    <xf borderId="14" fillId="0" fontId="3" numFmtId="0" xfId="0" applyBorder="1" applyFont="1"/>
    <xf borderId="10" fillId="0" fontId="3" numFmtId="4" xfId="0" applyBorder="1" applyFont="1" applyNumberFormat="1"/>
    <xf borderId="1" fillId="0" fontId="0" numFmtId="0" xfId="0" applyBorder="1" applyFont="1"/>
    <xf borderId="11" fillId="0" fontId="1" numFmtId="0" xfId="0" applyBorder="1" applyFont="1"/>
    <xf borderId="2" fillId="0" fontId="1" numFmtId="0" xfId="0" applyAlignment="1" applyBorder="1" applyFont="1">
      <alignment horizontal="left"/>
    </xf>
    <xf borderId="14" fillId="0" fontId="1" numFmtId="0" xfId="0" applyAlignment="1" applyBorder="1" applyFont="1">
      <alignment horizontal="left"/>
    </xf>
    <xf borderId="9" fillId="0" fontId="1" numFmtId="4" xfId="0" applyBorder="1" applyFont="1" applyNumberFormat="1"/>
    <xf borderId="10" fillId="0" fontId="1" numFmtId="4" xfId="0" applyBorder="1" applyFont="1" applyNumberFormat="1"/>
    <xf borderId="0" fillId="0" fontId="3" numFmtId="0" xfId="0" applyAlignment="1" applyFont="1">
      <alignment horizontal="center" shrinkToFit="0" vertical="top" wrapText="1"/>
    </xf>
    <xf borderId="0" fillId="0" fontId="3" numFmtId="4" xfId="0" applyAlignment="1" applyFont="1" applyNumberFormat="1">
      <alignment horizontal="center" vertical="top"/>
    </xf>
    <xf borderId="15" fillId="0" fontId="0" numFmtId="0" xfId="0" applyBorder="1" applyFont="1"/>
    <xf borderId="6" fillId="0" fontId="0" numFmtId="4" xfId="0" applyBorder="1" applyFont="1" applyNumberFormat="1"/>
    <xf borderId="13" fillId="0" fontId="0" numFmtId="4" xfId="0" applyBorder="1" applyFont="1" applyNumberFormat="1"/>
    <xf borderId="10" fillId="0" fontId="0" numFmtId="4" xfId="0" applyBorder="1" applyFont="1" applyNumberFormat="1"/>
    <xf borderId="0" fillId="0" fontId="0" numFmtId="0" xfId="0" applyAlignment="1" applyFont="1">
      <alignment shrinkToFit="0" wrapText="1"/>
    </xf>
    <xf borderId="11" fillId="0" fontId="0" numFmtId="0" xfId="0" applyBorder="1" applyFont="1"/>
    <xf borderId="14" fillId="0" fontId="3" numFmtId="0" xfId="0" applyAlignment="1" applyBorder="1" applyFont="1">
      <alignment horizontal="left"/>
    </xf>
    <xf borderId="14" fillId="0" fontId="0" numFmtId="0" xfId="0" applyBorder="1" applyFont="1"/>
    <xf borderId="11" fillId="0" fontId="3" numFmtId="0" xfId="0" applyBorder="1" applyFont="1"/>
    <xf borderId="7" fillId="0" fontId="3" numFmtId="0" xfId="0" applyAlignment="1" applyBorder="1" applyFont="1">
      <alignment horizontal="left" vertical="center"/>
    </xf>
    <xf borderId="0" fillId="0" fontId="3" numFmtId="0" xfId="0" applyAlignment="1" applyFont="1">
      <alignment shrinkToFit="0" wrapText="1"/>
    </xf>
    <xf borderId="7" fillId="0" fontId="1" numFmtId="0" xfId="0" applyAlignment="1" applyBorder="1" applyFont="1">
      <alignment horizontal="left" vertical="center"/>
    </xf>
    <xf borderId="0" fillId="0" fontId="1" numFmtId="0" xfId="0" applyAlignment="1" applyFont="1">
      <alignment shrinkToFit="0" wrapText="1"/>
    </xf>
    <xf borderId="7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left" shrinkToFit="0" wrapText="1"/>
    </xf>
    <xf borderId="7" fillId="0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left" shrinkToFit="0" wrapText="1"/>
    </xf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5.83"/>
    <col customWidth="1" min="2" max="2" width="62.83"/>
    <col customWidth="1" min="3" max="3" width="18.33"/>
    <col customWidth="1" min="4" max="4" width="19.83"/>
    <col customWidth="1" min="5" max="8" width="18.33"/>
    <col customWidth="1" min="9" max="26" width="10.83"/>
  </cols>
  <sheetData>
    <row r="1" ht="49.5" customHeight="1">
      <c r="A1" s="1" t="s">
        <v>5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6" t="s">
        <v>1</v>
      </c>
      <c r="B2" s="7"/>
      <c r="C2" s="1" t="s">
        <v>2</v>
      </c>
      <c r="D2" s="2"/>
      <c r="E2" s="2"/>
      <c r="F2" s="2"/>
      <c r="G2" s="3"/>
      <c r="H2" s="8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9"/>
      <c r="B3" s="10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3"/>
      <c r="B4" s="14"/>
      <c r="C4" s="15">
        <v>1.0</v>
      </c>
      <c r="D4" s="15">
        <v>2.0</v>
      </c>
      <c r="E4" s="15" t="s">
        <v>11</v>
      </c>
      <c r="F4" s="15">
        <v>4.0</v>
      </c>
      <c r="G4" s="15">
        <v>5.0</v>
      </c>
      <c r="H4" s="15" t="s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6" t="s">
        <v>13</v>
      </c>
      <c r="B5" s="18"/>
      <c r="C5" s="21">
        <f t="shared" ref="C5:D5" si="1">SUM(C6:C12)</f>
        <v>6244033.5</v>
      </c>
      <c r="D5" s="21">
        <f t="shared" si="1"/>
        <v>-28472.52</v>
      </c>
      <c r="E5" s="21">
        <f t="shared" ref="E5:E76" si="3">C5+D5</f>
        <v>6215560.98</v>
      </c>
      <c r="F5" s="21">
        <f t="shared" ref="F5:G5" si="2">SUM(F6:F12)</f>
        <v>6214506.01</v>
      </c>
      <c r="G5" s="21">
        <f t="shared" si="2"/>
        <v>6210616.01</v>
      </c>
      <c r="H5" s="21">
        <f t="shared" ref="H5:H76" si="4">E5-F5</f>
        <v>1054.97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4">
        <v>1100.0</v>
      </c>
      <c r="B6" s="26" t="s">
        <v>15</v>
      </c>
      <c r="C6" s="25">
        <v>4435671.05</v>
      </c>
      <c r="D6" s="25">
        <v>-212562.83</v>
      </c>
      <c r="E6" s="25">
        <f t="shared" si="3"/>
        <v>4223108.22</v>
      </c>
      <c r="F6" s="25">
        <v>4223108.18</v>
      </c>
      <c r="G6" s="25">
        <v>4223108.18</v>
      </c>
      <c r="H6" s="25">
        <f t="shared" si="4"/>
        <v>0.04000000004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4">
        <v>1200.0</v>
      </c>
      <c r="B7" s="26" t="s">
        <v>16</v>
      </c>
      <c r="C7" s="25">
        <v>1159538.44</v>
      </c>
      <c r="D7" s="25">
        <v>-28647.1</v>
      </c>
      <c r="E7" s="25">
        <f t="shared" si="3"/>
        <v>1130891.34</v>
      </c>
      <c r="F7" s="25">
        <v>1129836.42</v>
      </c>
      <c r="G7" s="25">
        <v>1129836.42</v>
      </c>
      <c r="H7" s="25">
        <f t="shared" si="4"/>
        <v>1054.92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4">
        <v>1300.0</v>
      </c>
      <c r="B8" s="26" t="s">
        <v>19</v>
      </c>
      <c r="C8" s="25">
        <v>545355.62</v>
      </c>
      <c r="D8" s="25">
        <v>6133.0</v>
      </c>
      <c r="E8" s="25">
        <f t="shared" si="3"/>
        <v>551488.62</v>
      </c>
      <c r="F8" s="25">
        <v>551488.61</v>
      </c>
      <c r="G8" s="25">
        <v>551488.61</v>
      </c>
      <c r="H8" s="25">
        <f t="shared" si="4"/>
        <v>0.01000000001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4">
        <v>1400.0</v>
      </c>
      <c r="B9" s="26" t="s">
        <v>20</v>
      </c>
      <c r="C9" s="25">
        <v>0.0</v>
      </c>
      <c r="D9" s="25">
        <v>0.0</v>
      </c>
      <c r="E9" s="25">
        <f t="shared" si="3"/>
        <v>0</v>
      </c>
      <c r="F9" s="25">
        <v>0.0</v>
      </c>
      <c r="G9" s="25">
        <v>0.0</v>
      </c>
      <c r="H9" s="25">
        <f t="shared" si="4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4">
        <v>1500.0</v>
      </c>
      <c r="B10" s="26" t="s">
        <v>22</v>
      </c>
      <c r="C10" s="25">
        <v>103468.39</v>
      </c>
      <c r="D10" s="25">
        <v>206604.41</v>
      </c>
      <c r="E10" s="25">
        <f t="shared" si="3"/>
        <v>310072.8</v>
      </c>
      <c r="F10" s="25">
        <v>310072.8</v>
      </c>
      <c r="G10" s="25">
        <v>306182.8</v>
      </c>
      <c r="H10" s="25">
        <f t="shared" si="4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4">
        <v>1600.0</v>
      </c>
      <c r="B11" s="26" t="s">
        <v>25</v>
      </c>
      <c r="C11" s="25">
        <v>0.0</v>
      </c>
      <c r="D11" s="25">
        <v>0.0</v>
      </c>
      <c r="E11" s="25">
        <f t="shared" si="3"/>
        <v>0</v>
      </c>
      <c r="F11" s="25">
        <v>0.0</v>
      </c>
      <c r="G11" s="25">
        <v>0.0</v>
      </c>
      <c r="H11" s="25">
        <f t="shared" si="4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4">
        <v>1700.0</v>
      </c>
      <c r="B12" s="26" t="s">
        <v>28</v>
      </c>
      <c r="C12" s="25">
        <v>0.0</v>
      </c>
      <c r="D12" s="25">
        <v>0.0</v>
      </c>
      <c r="E12" s="25">
        <f t="shared" si="3"/>
        <v>0</v>
      </c>
      <c r="F12" s="25">
        <v>0.0</v>
      </c>
      <c r="G12" s="25">
        <v>0.0</v>
      </c>
      <c r="H12" s="25">
        <f t="shared" si="4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6" t="s">
        <v>30</v>
      </c>
      <c r="B13" s="18"/>
      <c r="C13" s="25">
        <f t="shared" ref="C13:D13" si="5">SUM(C14:C22)</f>
        <v>858647.57</v>
      </c>
      <c r="D13" s="25">
        <f t="shared" si="5"/>
        <v>-20304.34</v>
      </c>
      <c r="E13" s="25">
        <f t="shared" si="3"/>
        <v>838343.23</v>
      </c>
      <c r="F13" s="25">
        <f t="shared" ref="F13:G13" si="6">SUM(F14:F22)</f>
        <v>838343.21</v>
      </c>
      <c r="G13" s="25">
        <f t="shared" si="6"/>
        <v>837420.21</v>
      </c>
      <c r="H13" s="25">
        <f t="shared" si="4"/>
        <v>0.02000000014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4">
        <v>2100.0</v>
      </c>
      <c r="B14" s="26" t="s">
        <v>34</v>
      </c>
      <c r="C14" s="25">
        <v>215787.69</v>
      </c>
      <c r="D14" s="25">
        <v>-43696.43</v>
      </c>
      <c r="E14" s="25">
        <f t="shared" si="3"/>
        <v>172091.26</v>
      </c>
      <c r="F14" s="25">
        <v>172091.26</v>
      </c>
      <c r="G14" s="25">
        <v>171906.26</v>
      </c>
      <c r="H14" s="25">
        <f t="shared" si="4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24">
        <v>2200.0</v>
      </c>
      <c r="B15" s="26" t="s">
        <v>35</v>
      </c>
      <c r="C15" s="25">
        <v>0.0</v>
      </c>
      <c r="D15" s="25">
        <v>0.0</v>
      </c>
      <c r="E15" s="25">
        <f t="shared" si="3"/>
        <v>0</v>
      </c>
      <c r="F15" s="25">
        <v>0.0</v>
      </c>
      <c r="G15" s="25">
        <v>0.0</v>
      </c>
      <c r="H15" s="25">
        <f t="shared" si="4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24">
        <v>2300.0</v>
      </c>
      <c r="B16" s="26" t="s">
        <v>36</v>
      </c>
      <c r="C16" s="25">
        <v>0.0</v>
      </c>
      <c r="D16" s="25">
        <v>0.0</v>
      </c>
      <c r="E16" s="25">
        <f t="shared" si="3"/>
        <v>0</v>
      </c>
      <c r="F16" s="25">
        <v>0.0</v>
      </c>
      <c r="G16" s="25">
        <v>0.0</v>
      </c>
      <c r="H16" s="25">
        <f t="shared" si="4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4">
        <v>2400.0</v>
      </c>
      <c r="B17" s="26" t="s">
        <v>37</v>
      </c>
      <c r="C17" s="25">
        <v>0.0</v>
      </c>
      <c r="D17" s="25">
        <v>0.0</v>
      </c>
      <c r="E17" s="25">
        <f t="shared" si="3"/>
        <v>0</v>
      </c>
      <c r="F17" s="25">
        <v>0.0</v>
      </c>
      <c r="G17" s="25">
        <v>0.0</v>
      </c>
      <c r="H17" s="25">
        <f t="shared" si="4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24">
        <v>2500.0</v>
      </c>
      <c r="B18" s="26" t="s">
        <v>38</v>
      </c>
      <c r="C18" s="25">
        <v>9641.9</v>
      </c>
      <c r="D18" s="25">
        <v>-7098.54</v>
      </c>
      <c r="E18" s="25">
        <f t="shared" si="3"/>
        <v>2543.36</v>
      </c>
      <c r="F18" s="25">
        <v>2543.36</v>
      </c>
      <c r="G18" s="25">
        <v>2305.36</v>
      </c>
      <c r="H18" s="25">
        <f t="shared" si="4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24">
        <v>2600.0</v>
      </c>
      <c r="B19" s="26" t="s">
        <v>39</v>
      </c>
      <c r="C19" s="25">
        <v>472466.58</v>
      </c>
      <c r="D19" s="25">
        <v>-8986.58</v>
      </c>
      <c r="E19" s="25">
        <f t="shared" si="3"/>
        <v>463480</v>
      </c>
      <c r="F19" s="25">
        <v>463480.0</v>
      </c>
      <c r="G19" s="25">
        <v>462980.0</v>
      </c>
      <c r="H19" s="25">
        <f t="shared" si="4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24">
        <v>2700.0</v>
      </c>
      <c r="B20" s="26" t="s">
        <v>40</v>
      </c>
      <c r="C20" s="25">
        <v>160751.4</v>
      </c>
      <c r="D20" s="25">
        <v>37372.21</v>
      </c>
      <c r="E20" s="25">
        <f t="shared" si="3"/>
        <v>198123.61</v>
      </c>
      <c r="F20" s="25">
        <v>198123.59</v>
      </c>
      <c r="G20" s="25">
        <v>198123.59</v>
      </c>
      <c r="H20" s="25">
        <f t="shared" si="4"/>
        <v>0.01999999999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24">
        <v>2800.0</v>
      </c>
      <c r="B21" s="26" t="s">
        <v>41</v>
      </c>
      <c r="C21" s="25">
        <v>0.0</v>
      </c>
      <c r="D21" s="25">
        <v>0.0</v>
      </c>
      <c r="E21" s="25">
        <f t="shared" si="3"/>
        <v>0</v>
      </c>
      <c r="F21" s="25">
        <v>0.0</v>
      </c>
      <c r="G21" s="25">
        <v>0.0</v>
      </c>
      <c r="H21" s="25">
        <f t="shared" si="4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24">
        <v>2900.0</v>
      </c>
      <c r="B22" s="26" t="s">
        <v>42</v>
      </c>
      <c r="C22" s="25">
        <v>0.0</v>
      </c>
      <c r="D22" s="25">
        <v>2105.0</v>
      </c>
      <c r="E22" s="25">
        <f t="shared" si="3"/>
        <v>2105</v>
      </c>
      <c r="F22" s="25">
        <v>2105.0</v>
      </c>
      <c r="G22" s="25">
        <v>2105.0</v>
      </c>
      <c r="H22" s="25">
        <f t="shared" si="4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6" t="s">
        <v>43</v>
      </c>
      <c r="B23" s="18"/>
      <c r="C23" s="25">
        <f t="shared" ref="C23:D23" si="7">SUM(C24:C32)</f>
        <v>1313058.48</v>
      </c>
      <c r="D23" s="25">
        <f t="shared" si="7"/>
        <v>384001.62</v>
      </c>
      <c r="E23" s="25">
        <f t="shared" si="3"/>
        <v>1697060.1</v>
      </c>
      <c r="F23" s="25">
        <f t="shared" ref="F23:G23" si="8">SUM(F24:F32)</f>
        <v>1687674.83</v>
      </c>
      <c r="G23" s="25">
        <f t="shared" si="8"/>
        <v>1651848.14</v>
      </c>
      <c r="H23" s="25">
        <f t="shared" si="4"/>
        <v>9385.27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4">
        <v>3100.0</v>
      </c>
      <c r="B24" s="26" t="s">
        <v>44</v>
      </c>
      <c r="C24" s="25">
        <v>439561.0</v>
      </c>
      <c r="D24" s="25">
        <v>-149665.0</v>
      </c>
      <c r="E24" s="25">
        <f t="shared" si="3"/>
        <v>289896</v>
      </c>
      <c r="F24" s="25">
        <v>289896.0</v>
      </c>
      <c r="G24" s="25">
        <v>289097.0</v>
      </c>
      <c r="H24" s="25">
        <f t="shared" si="4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4">
        <v>3200.0</v>
      </c>
      <c r="B25" s="26" t="s">
        <v>46</v>
      </c>
      <c r="C25" s="25">
        <v>89209.5</v>
      </c>
      <c r="D25" s="25">
        <v>-19470.39</v>
      </c>
      <c r="E25" s="25">
        <f t="shared" si="3"/>
        <v>69739.11</v>
      </c>
      <c r="F25" s="25">
        <v>69739.11</v>
      </c>
      <c r="G25" s="25">
        <v>69739.11</v>
      </c>
      <c r="H25" s="25">
        <f t="shared" si="4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4">
        <v>3300.0</v>
      </c>
      <c r="B26" s="26" t="s">
        <v>47</v>
      </c>
      <c r="C26" s="25">
        <v>31250.4</v>
      </c>
      <c r="D26" s="25">
        <v>21228.85</v>
      </c>
      <c r="E26" s="25">
        <f t="shared" si="3"/>
        <v>52479.25</v>
      </c>
      <c r="F26" s="25">
        <v>52479.25</v>
      </c>
      <c r="G26" s="25">
        <v>52479.25</v>
      </c>
      <c r="H26" s="25">
        <f t="shared" si="4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4">
        <v>3400.0</v>
      </c>
      <c r="B27" s="26" t="s">
        <v>48</v>
      </c>
      <c r="C27" s="25">
        <v>19120.32</v>
      </c>
      <c r="D27" s="25">
        <v>-1227.3</v>
      </c>
      <c r="E27" s="25">
        <f t="shared" si="3"/>
        <v>17893.02</v>
      </c>
      <c r="F27" s="25">
        <v>17893.02</v>
      </c>
      <c r="G27" s="25">
        <v>17893.02</v>
      </c>
      <c r="H27" s="25">
        <f t="shared" si="4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4">
        <v>3500.0</v>
      </c>
      <c r="B28" s="26" t="s">
        <v>49</v>
      </c>
      <c r="C28" s="25">
        <v>455146.28</v>
      </c>
      <c r="D28" s="25">
        <v>560564.59</v>
      </c>
      <c r="E28" s="25">
        <f t="shared" si="3"/>
        <v>1015710.87</v>
      </c>
      <c r="F28" s="25">
        <v>1006355.06</v>
      </c>
      <c r="G28" s="25">
        <v>1008436.67</v>
      </c>
      <c r="H28" s="25">
        <f t="shared" si="4"/>
        <v>9355.81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4">
        <v>3600.0</v>
      </c>
      <c r="B29" s="26" t="s">
        <v>50</v>
      </c>
      <c r="C29" s="25">
        <v>29484.8</v>
      </c>
      <c r="D29" s="25">
        <v>-26352.8</v>
      </c>
      <c r="E29" s="25">
        <f t="shared" si="3"/>
        <v>3132</v>
      </c>
      <c r="F29" s="25">
        <v>3132.0</v>
      </c>
      <c r="G29" s="25">
        <v>3132.0</v>
      </c>
      <c r="H29" s="25">
        <f t="shared" si="4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4">
        <v>3700.0</v>
      </c>
      <c r="B30" s="26" t="s">
        <v>51</v>
      </c>
      <c r="C30" s="25">
        <v>21318.96</v>
      </c>
      <c r="D30" s="25">
        <v>1128.24</v>
      </c>
      <c r="E30" s="25">
        <f t="shared" si="3"/>
        <v>22447.2</v>
      </c>
      <c r="F30" s="25">
        <v>22418.7</v>
      </c>
      <c r="G30" s="25">
        <v>22347.2</v>
      </c>
      <c r="H30" s="25">
        <f t="shared" si="4"/>
        <v>28.5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4">
        <v>3800.0</v>
      </c>
      <c r="B31" s="26" t="s">
        <v>52</v>
      </c>
      <c r="C31" s="25">
        <v>103931.24</v>
      </c>
      <c r="D31" s="25">
        <v>738.86</v>
      </c>
      <c r="E31" s="25">
        <f t="shared" si="3"/>
        <v>104670.1</v>
      </c>
      <c r="F31" s="25">
        <v>104670.1</v>
      </c>
      <c r="G31" s="25">
        <v>104485.3</v>
      </c>
      <c r="H31" s="25">
        <f t="shared" si="4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4">
        <v>3900.0</v>
      </c>
      <c r="B32" s="26" t="s">
        <v>53</v>
      </c>
      <c r="C32" s="25">
        <v>124035.98</v>
      </c>
      <c r="D32" s="25">
        <v>-2943.43</v>
      </c>
      <c r="E32" s="25">
        <f t="shared" si="3"/>
        <v>121092.55</v>
      </c>
      <c r="F32" s="25">
        <v>121091.59</v>
      </c>
      <c r="G32" s="25">
        <v>84238.59</v>
      </c>
      <c r="H32" s="25">
        <f t="shared" si="4"/>
        <v>0.96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6" t="s">
        <v>54</v>
      </c>
      <c r="B33" s="18"/>
      <c r="C33" s="25">
        <f t="shared" ref="C33:D33" si="9">SUM(C34:C42)</f>
        <v>1816092.78</v>
      </c>
      <c r="D33" s="25">
        <f t="shared" si="9"/>
        <v>58927.64</v>
      </c>
      <c r="E33" s="25">
        <f t="shared" si="3"/>
        <v>1875020.42</v>
      </c>
      <c r="F33" s="25">
        <f t="shared" ref="F33:G33" si="10">SUM(F34:F42)</f>
        <v>1814695.91</v>
      </c>
      <c r="G33" s="25">
        <f t="shared" si="10"/>
        <v>1813695.91</v>
      </c>
      <c r="H33" s="25">
        <f t="shared" si="4"/>
        <v>60324.51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4">
        <v>4100.0</v>
      </c>
      <c r="B34" s="26" t="s">
        <v>56</v>
      </c>
      <c r="C34" s="25">
        <v>0.0</v>
      </c>
      <c r="D34" s="25">
        <v>0.0</v>
      </c>
      <c r="E34" s="25">
        <f t="shared" si="3"/>
        <v>0</v>
      </c>
      <c r="F34" s="25">
        <v>0.0</v>
      </c>
      <c r="G34" s="25">
        <v>0.0</v>
      </c>
      <c r="H34" s="25">
        <f t="shared" si="4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4">
        <v>4200.0</v>
      </c>
      <c r="B35" s="26" t="s">
        <v>57</v>
      </c>
      <c r="C35" s="25">
        <v>0.0</v>
      </c>
      <c r="D35" s="25">
        <v>0.0</v>
      </c>
      <c r="E35" s="25">
        <f t="shared" si="3"/>
        <v>0</v>
      </c>
      <c r="F35" s="25">
        <v>0.0</v>
      </c>
      <c r="G35" s="25">
        <v>0.0</v>
      </c>
      <c r="H35" s="25">
        <f t="shared" si="4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4">
        <v>4300.0</v>
      </c>
      <c r="B36" s="26" t="s">
        <v>58</v>
      </c>
      <c r="C36" s="25">
        <v>0.0</v>
      </c>
      <c r="D36" s="25">
        <v>0.0</v>
      </c>
      <c r="E36" s="25">
        <f t="shared" si="3"/>
        <v>0</v>
      </c>
      <c r="F36" s="25">
        <v>0.0</v>
      </c>
      <c r="G36" s="25">
        <v>0.0</v>
      </c>
      <c r="H36" s="25">
        <f t="shared" si="4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4">
        <v>4400.0</v>
      </c>
      <c r="B37" s="26" t="s">
        <v>60</v>
      </c>
      <c r="C37" s="25">
        <v>1816092.78</v>
      </c>
      <c r="D37" s="25">
        <v>58927.64</v>
      </c>
      <c r="E37" s="25">
        <f t="shared" si="3"/>
        <v>1875020.42</v>
      </c>
      <c r="F37" s="25">
        <v>1814695.91</v>
      </c>
      <c r="G37" s="25">
        <v>1813695.91</v>
      </c>
      <c r="H37" s="25">
        <f t="shared" si="4"/>
        <v>60324.51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4">
        <v>4500.0</v>
      </c>
      <c r="B38" s="26" t="s">
        <v>27</v>
      </c>
      <c r="C38" s="25">
        <v>0.0</v>
      </c>
      <c r="D38" s="25">
        <v>0.0</v>
      </c>
      <c r="E38" s="25">
        <f t="shared" si="3"/>
        <v>0</v>
      </c>
      <c r="F38" s="25">
        <v>0.0</v>
      </c>
      <c r="G38" s="25">
        <v>0.0</v>
      </c>
      <c r="H38" s="25">
        <f t="shared" si="4"/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4">
        <v>4600.0</v>
      </c>
      <c r="B39" s="26" t="s">
        <v>62</v>
      </c>
      <c r="C39" s="25">
        <v>0.0</v>
      </c>
      <c r="D39" s="25">
        <v>0.0</v>
      </c>
      <c r="E39" s="25">
        <f t="shared" si="3"/>
        <v>0</v>
      </c>
      <c r="F39" s="25">
        <v>0.0</v>
      </c>
      <c r="G39" s="25">
        <v>0.0</v>
      </c>
      <c r="H39" s="25">
        <f t="shared" si="4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24">
        <v>4700.0</v>
      </c>
      <c r="B40" s="26" t="s">
        <v>65</v>
      </c>
      <c r="C40" s="25">
        <v>0.0</v>
      </c>
      <c r="D40" s="25">
        <v>0.0</v>
      </c>
      <c r="E40" s="25">
        <f t="shared" si="3"/>
        <v>0</v>
      </c>
      <c r="F40" s="25">
        <v>0.0</v>
      </c>
      <c r="G40" s="25">
        <v>0.0</v>
      </c>
      <c r="H40" s="25">
        <f t="shared" si="4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4">
        <v>4800.0</v>
      </c>
      <c r="B41" s="26" t="s">
        <v>66</v>
      </c>
      <c r="C41" s="25">
        <v>0.0</v>
      </c>
      <c r="D41" s="25">
        <v>0.0</v>
      </c>
      <c r="E41" s="25">
        <f t="shared" si="3"/>
        <v>0</v>
      </c>
      <c r="F41" s="25">
        <v>0.0</v>
      </c>
      <c r="G41" s="25">
        <v>0.0</v>
      </c>
      <c r="H41" s="25">
        <f t="shared" si="4"/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4">
        <v>4900.0</v>
      </c>
      <c r="B42" s="26" t="s">
        <v>67</v>
      </c>
      <c r="C42" s="25">
        <v>0.0</v>
      </c>
      <c r="D42" s="25">
        <v>0.0</v>
      </c>
      <c r="E42" s="25">
        <f t="shared" si="3"/>
        <v>0</v>
      </c>
      <c r="F42" s="25">
        <v>0.0</v>
      </c>
      <c r="G42" s="25">
        <v>0.0</v>
      </c>
      <c r="H42" s="25">
        <f t="shared" si="4"/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6" t="s">
        <v>69</v>
      </c>
      <c r="B43" s="18"/>
      <c r="C43" s="25">
        <f t="shared" ref="C43:D43" si="11">SUM(C44:C52)</f>
        <v>345607.16</v>
      </c>
      <c r="D43" s="25">
        <f t="shared" si="11"/>
        <v>-80424.66</v>
      </c>
      <c r="E43" s="25">
        <f t="shared" si="3"/>
        <v>265182.5</v>
      </c>
      <c r="F43" s="25">
        <f t="shared" ref="F43:G43" si="12">SUM(F44:F52)</f>
        <v>265181.5</v>
      </c>
      <c r="G43" s="25">
        <f t="shared" si="12"/>
        <v>265181.5</v>
      </c>
      <c r="H43" s="25">
        <f t="shared" si="4"/>
        <v>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4">
        <v>5100.0</v>
      </c>
      <c r="B44" s="26" t="s">
        <v>71</v>
      </c>
      <c r="C44" s="25">
        <v>17743.16</v>
      </c>
      <c r="D44" s="25">
        <v>-303.16</v>
      </c>
      <c r="E44" s="25">
        <f t="shared" si="3"/>
        <v>17440</v>
      </c>
      <c r="F44" s="25">
        <v>17439.0</v>
      </c>
      <c r="G44" s="25">
        <v>17439.0</v>
      </c>
      <c r="H44" s="25">
        <f t="shared" si="4"/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4">
        <v>5200.0</v>
      </c>
      <c r="B45" s="26" t="s">
        <v>73</v>
      </c>
      <c r="C45" s="25">
        <v>65000.0</v>
      </c>
      <c r="D45" s="25">
        <v>-41220.0</v>
      </c>
      <c r="E45" s="25">
        <f t="shared" si="3"/>
        <v>23780</v>
      </c>
      <c r="F45" s="25">
        <v>23780.0</v>
      </c>
      <c r="G45" s="25">
        <v>23780.0</v>
      </c>
      <c r="H45" s="25">
        <f t="shared" si="4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4">
        <v>5300.0</v>
      </c>
      <c r="B46" s="26" t="s">
        <v>75</v>
      </c>
      <c r="C46" s="25">
        <v>12864.0</v>
      </c>
      <c r="D46" s="25">
        <v>-12864.0</v>
      </c>
      <c r="E46" s="25">
        <f t="shared" si="3"/>
        <v>0</v>
      </c>
      <c r="F46" s="25">
        <v>0.0</v>
      </c>
      <c r="G46" s="25">
        <v>0.0</v>
      </c>
      <c r="H46" s="25">
        <f t="shared" si="4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24">
        <v>5400.0</v>
      </c>
      <c r="B47" s="26" t="s">
        <v>76</v>
      </c>
      <c r="C47" s="25">
        <v>250000.0</v>
      </c>
      <c r="D47" s="25">
        <v>-59600.0</v>
      </c>
      <c r="E47" s="25">
        <f t="shared" si="3"/>
        <v>190400</v>
      </c>
      <c r="F47" s="25">
        <v>190400.0</v>
      </c>
      <c r="G47" s="25">
        <v>190400.0</v>
      </c>
      <c r="H47" s="25">
        <f t="shared" si="4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4">
        <v>5500.0</v>
      </c>
      <c r="B48" s="26" t="s">
        <v>77</v>
      </c>
      <c r="C48" s="25">
        <v>0.0</v>
      </c>
      <c r="D48" s="25">
        <v>0.0</v>
      </c>
      <c r="E48" s="25">
        <f t="shared" si="3"/>
        <v>0</v>
      </c>
      <c r="F48" s="25">
        <v>0.0</v>
      </c>
      <c r="G48" s="25">
        <v>0.0</v>
      </c>
      <c r="H48" s="25">
        <f t="shared" si="4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24">
        <v>5600.0</v>
      </c>
      <c r="B49" s="26" t="s">
        <v>78</v>
      </c>
      <c r="C49" s="25">
        <v>0.0</v>
      </c>
      <c r="D49" s="25">
        <v>33562.5</v>
      </c>
      <c r="E49" s="25">
        <f t="shared" si="3"/>
        <v>33562.5</v>
      </c>
      <c r="F49" s="25">
        <v>33562.5</v>
      </c>
      <c r="G49" s="25">
        <v>33562.5</v>
      </c>
      <c r="H49" s="25">
        <f t="shared" si="4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24">
        <v>5700.0</v>
      </c>
      <c r="B50" s="26" t="s">
        <v>79</v>
      </c>
      <c r="C50" s="25">
        <v>0.0</v>
      </c>
      <c r="D50" s="25">
        <v>0.0</v>
      </c>
      <c r="E50" s="25">
        <f t="shared" si="3"/>
        <v>0</v>
      </c>
      <c r="F50" s="25">
        <v>0.0</v>
      </c>
      <c r="G50" s="25">
        <v>0.0</v>
      </c>
      <c r="H50" s="25">
        <f t="shared" si="4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4">
        <v>5800.0</v>
      </c>
      <c r="B51" s="26" t="s">
        <v>80</v>
      </c>
      <c r="C51" s="25">
        <v>0.0</v>
      </c>
      <c r="D51" s="25">
        <v>0.0</v>
      </c>
      <c r="E51" s="25">
        <f t="shared" si="3"/>
        <v>0</v>
      </c>
      <c r="F51" s="25">
        <v>0.0</v>
      </c>
      <c r="G51" s="25">
        <v>0.0</v>
      </c>
      <c r="H51" s="25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24">
        <v>5900.0</v>
      </c>
      <c r="B52" s="26" t="s">
        <v>81</v>
      </c>
      <c r="C52" s="25">
        <v>0.0</v>
      </c>
      <c r="D52" s="25">
        <v>0.0</v>
      </c>
      <c r="E52" s="25">
        <f t="shared" si="3"/>
        <v>0</v>
      </c>
      <c r="F52" s="25">
        <v>0.0</v>
      </c>
      <c r="G52" s="25">
        <v>0.0</v>
      </c>
      <c r="H52" s="25">
        <f t="shared" si="4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6" t="s">
        <v>82</v>
      </c>
      <c r="B53" s="18"/>
      <c r="C53" s="25">
        <f t="shared" ref="C53:D53" si="13">SUM(C54:C56)</f>
        <v>0</v>
      </c>
      <c r="D53" s="25">
        <f t="shared" si="13"/>
        <v>0</v>
      </c>
      <c r="E53" s="25">
        <f t="shared" si="3"/>
        <v>0</v>
      </c>
      <c r="F53" s="25">
        <f t="shared" ref="F53:G53" si="14">SUM(F54:F56)</f>
        <v>0</v>
      </c>
      <c r="G53" s="25">
        <f t="shared" si="14"/>
        <v>0</v>
      </c>
      <c r="H53" s="25">
        <f t="shared" si="4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24">
        <v>6100.0</v>
      </c>
      <c r="B54" s="26" t="s">
        <v>84</v>
      </c>
      <c r="C54" s="25">
        <v>0.0</v>
      </c>
      <c r="D54" s="25">
        <v>0.0</v>
      </c>
      <c r="E54" s="25">
        <f t="shared" si="3"/>
        <v>0</v>
      </c>
      <c r="F54" s="25">
        <v>0.0</v>
      </c>
      <c r="G54" s="25">
        <v>0.0</v>
      </c>
      <c r="H54" s="25">
        <f t="shared" si="4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24">
        <v>6200.0</v>
      </c>
      <c r="B55" s="26" t="s">
        <v>85</v>
      </c>
      <c r="C55" s="25">
        <v>0.0</v>
      </c>
      <c r="D55" s="25">
        <v>0.0</v>
      </c>
      <c r="E55" s="25">
        <f t="shared" si="3"/>
        <v>0</v>
      </c>
      <c r="F55" s="25">
        <v>0.0</v>
      </c>
      <c r="G55" s="25">
        <v>0.0</v>
      </c>
      <c r="H55" s="25">
        <f t="shared" si="4"/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4">
        <v>6300.0</v>
      </c>
      <c r="B56" s="26" t="s">
        <v>86</v>
      </c>
      <c r="C56" s="25">
        <v>0.0</v>
      </c>
      <c r="D56" s="25">
        <v>0.0</v>
      </c>
      <c r="E56" s="25">
        <f t="shared" si="3"/>
        <v>0</v>
      </c>
      <c r="F56" s="25">
        <v>0.0</v>
      </c>
      <c r="G56" s="25">
        <v>0.0</v>
      </c>
      <c r="H56" s="25">
        <f t="shared" si="4"/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6" t="s">
        <v>87</v>
      </c>
      <c r="B57" s="18"/>
      <c r="C57" s="25">
        <f t="shared" ref="C57:D57" si="15">SUM(C58:C64)</f>
        <v>0</v>
      </c>
      <c r="D57" s="25">
        <f t="shared" si="15"/>
        <v>0</v>
      </c>
      <c r="E57" s="25">
        <f t="shared" si="3"/>
        <v>0</v>
      </c>
      <c r="F57" s="25">
        <f t="shared" ref="F57:G57" si="16">SUM(F58:F64)</f>
        <v>0</v>
      </c>
      <c r="G57" s="25">
        <f t="shared" si="16"/>
        <v>0</v>
      </c>
      <c r="H57" s="25">
        <f t="shared" si="4"/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4">
        <v>7100.0</v>
      </c>
      <c r="B58" s="26" t="s">
        <v>89</v>
      </c>
      <c r="C58" s="25">
        <v>0.0</v>
      </c>
      <c r="D58" s="25">
        <v>0.0</v>
      </c>
      <c r="E58" s="25">
        <f t="shared" si="3"/>
        <v>0</v>
      </c>
      <c r="F58" s="25">
        <v>0.0</v>
      </c>
      <c r="G58" s="25">
        <v>0.0</v>
      </c>
      <c r="H58" s="25">
        <f t="shared" si="4"/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4">
        <v>7200.0</v>
      </c>
      <c r="B59" s="26" t="s">
        <v>90</v>
      </c>
      <c r="C59" s="25">
        <v>0.0</v>
      </c>
      <c r="D59" s="25">
        <v>0.0</v>
      </c>
      <c r="E59" s="25">
        <f t="shared" si="3"/>
        <v>0</v>
      </c>
      <c r="F59" s="25">
        <v>0.0</v>
      </c>
      <c r="G59" s="25">
        <v>0.0</v>
      </c>
      <c r="H59" s="25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4">
        <v>7300.0</v>
      </c>
      <c r="B60" s="26" t="s">
        <v>91</v>
      </c>
      <c r="C60" s="25">
        <v>0.0</v>
      </c>
      <c r="D60" s="25">
        <v>0.0</v>
      </c>
      <c r="E60" s="25">
        <f t="shared" si="3"/>
        <v>0</v>
      </c>
      <c r="F60" s="25">
        <v>0.0</v>
      </c>
      <c r="G60" s="25">
        <v>0.0</v>
      </c>
      <c r="H60" s="25">
        <f t="shared" si="4"/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4">
        <v>7400.0</v>
      </c>
      <c r="B61" s="26" t="s">
        <v>92</v>
      </c>
      <c r="C61" s="25">
        <v>0.0</v>
      </c>
      <c r="D61" s="25">
        <v>0.0</v>
      </c>
      <c r="E61" s="25">
        <f t="shared" si="3"/>
        <v>0</v>
      </c>
      <c r="F61" s="25">
        <v>0.0</v>
      </c>
      <c r="G61" s="25">
        <v>0.0</v>
      </c>
      <c r="H61" s="25">
        <f t="shared" si="4"/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4">
        <v>7500.0</v>
      </c>
      <c r="B62" s="26" t="s">
        <v>94</v>
      </c>
      <c r="C62" s="25">
        <v>0.0</v>
      </c>
      <c r="D62" s="25">
        <v>0.0</v>
      </c>
      <c r="E62" s="25">
        <f t="shared" si="3"/>
        <v>0</v>
      </c>
      <c r="F62" s="25">
        <v>0.0</v>
      </c>
      <c r="G62" s="25">
        <v>0.0</v>
      </c>
      <c r="H62" s="25">
        <f t="shared" si="4"/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4">
        <v>7600.0</v>
      </c>
      <c r="B63" s="26" t="s">
        <v>95</v>
      </c>
      <c r="C63" s="25">
        <v>0.0</v>
      </c>
      <c r="D63" s="25">
        <v>0.0</v>
      </c>
      <c r="E63" s="25">
        <f t="shared" si="3"/>
        <v>0</v>
      </c>
      <c r="F63" s="25">
        <v>0.0</v>
      </c>
      <c r="G63" s="25">
        <v>0.0</v>
      </c>
      <c r="H63" s="25">
        <f t="shared" si="4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4">
        <v>7900.0</v>
      </c>
      <c r="B64" s="26" t="s">
        <v>96</v>
      </c>
      <c r="C64" s="25">
        <v>0.0</v>
      </c>
      <c r="D64" s="25">
        <v>0.0</v>
      </c>
      <c r="E64" s="25">
        <f t="shared" si="3"/>
        <v>0</v>
      </c>
      <c r="F64" s="25">
        <v>0.0</v>
      </c>
      <c r="G64" s="25">
        <v>0.0</v>
      </c>
      <c r="H64" s="25">
        <f t="shared" si="4"/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6" t="s">
        <v>98</v>
      </c>
      <c r="B65" s="18"/>
      <c r="C65" s="25">
        <f t="shared" ref="C65:D65" si="17">SUM(C66:C68)</f>
        <v>0</v>
      </c>
      <c r="D65" s="25">
        <f t="shared" si="17"/>
        <v>0</v>
      </c>
      <c r="E65" s="25">
        <f t="shared" si="3"/>
        <v>0</v>
      </c>
      <c r="F65" s="25">
        <f t="shared" ref="F65:G65" si="18">SUM(F66:F68)</f>
        <v>0</v>
      </c>
      <c r="G65" s="25">
        <f t="shared" si="18"/>
        <v>0</v>
      </c>
      <c r="H65" s="25">
        <f t="shared" si="4"/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24">
        <v>8100.0</v>
      </c>
      <c r="B66" s="26" t="s">
        <v>32</v>
      </c>
      <c r="C66" s="25">
        <v>0.0</v>
      </c>
      <c r="D66" s="25">
        <v>0.0</v>
      </c>
      <c r="E66" s="25">
        <f t="shared" si="3"/>
        <v>0</v>
      </c>
      <c r="F66" s="25">
        <v>0.0</v>
      </c>
      <c r="G66" s="25">
        <v>0.0</v>
      </c>
      <c r="H66" s="25">
        <f t="shared" si="4"/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24">
        <v>8300.0</v>
      </c>
      <c r="B67" s="26" t="s">
        <v>100</v>
      </c>
      <c r="C67" s="25">
        <v>0.0</v>
      </c>
      <c r="D67" s="25">
        <v>0.0</v>
      </c>
      <c r="E67" s="25">
        <f t="shared" si="3"/>
        <v>0</v>
      </c>
      <c r="F67" s="25">
        <v>0.0</v>
      </c>
      <c r="G67" s="25">
        <v>0.0</v>
      </c>
      <c r="H67" s="25">
        <f t="shared" si="4"/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24">
        <v>8500.0</v>
      </c>
      <c r="B68" s="26" t="s">
        <v>101</v>
      </c>
      <c r="C68" s="25">
        <v>0.0</v>
      </c>
      <c r="D68" s="25">
        <v>0.0</v>
      </c>
      <c r="E68" s="25">
        <f t="shared" si="3"/>
        <v>0</v>
      </c>
      <c r="F68" s="25">
        <v>0.0</v>
      </c>
      <c r="G68" s="25">
        <v>0.0</v>
      </c>
      <c r="H68" s="25">
        <f t="shared" si="4"/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6" t="s">
        <v>103</v>
      </c>
      <c r="B69" s="18"/>
      <c r="C69" s="25">
        <f t="shared" ref="C69:D69" si="19">SUM(C70:C76)</f>
        <v>0</v>
      </c>
      <c r="D69" s="25">
        <f t="shared" si="19"/>
        <v>0</v>
      </c>
      <c r="E69" s="25">
        <f t="shared" si="3"/>
        <v>0</v>
      </c>
      <c r="F69" s="25">
        <f t="shared" ref="F69:G69" si="20">SUM(F70:F76)</f>
        <v>0</v>
      </c>
      <c r="G69" s="25">
        <f t="shared" si="20"/>
        <v>0</v>
      </c>
      <c r="H69" s="25">
        <f t="shared" si="4"/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24">
        <v>9100.0</v>
      </c>
      <c r="B70" s="26" t="s">
        <v>105</v>
      </c>
      <c r="C70" s="25">
        <v>0.0</v>
      </c>
      <c r="D70" s="25">
        <v>0.0</v>
      </c>
      <c r="E70" s="25">
        <f t="shared" si="3"/>
        <v>0</v>
      </c>
      <c r="F70" s="25">
        <v>0.0</v>
      </c>
      <c r="G70" s="25">
        <v>0.0</v>
      </c>
      <c r="H70" s="25">
        <f t="shared" si="4"/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24">
        <v>9200.0</v>
      </c>
      <c r="B71" s="26" t="s">
        <v>106</v>
      </c>
      <c r="C71" s="25">
        <v>0.0</v>
      </c>
      <c r="D71" s="25">
        <v>0.0</v>
      </c>
      <c r="E71" s="25">
        <f t="shared" si="3"/>
        <v>0</v>
      </c>
      <c r="F71" s="25">
        <v>0.0</v>
      </c>
      <c r="G71" s="25">
        <v>0.0</v>
      </c>
      <c r="H71" s="25">
        <f t="shared" si="4"/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24">
        <v>9300.0</v>
      </c>
      <c r="B72" s="26" t="s">
        <v>107</v>
      </c>
      <c r="C72" s="25">
        <v>0.0</v>
      </c>
      <c r="D72" s="25">
        <v>0.0</v>
      </c>
      <c r="E72" s="25">
        <f t="shared" si="3"/>
        <v>0</v>
      </c>
      <c r="F72" s="25">
        <v>0.0</v>
      </c>
      <c r="G72" s="25">
        <v>0.0</v>
      </c>
      <c r="H72" s="25">
        <f t="shared" si="4"/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24">
        <v>9400.0</v>
      </c>
      <c r="B73" s="26" t="s">
        <v>109</v>
      </c>
      <c r="C73" s="25">
        <v>0.0</v>
      </c>
      <c r="D73" s="25">
        <v>0.0</v>
      </c>
      <c r="E73" s="25">
        <f t="shared" si="3"/>
        <v>0</v>
      </c>
      <c r="F73" s="25">
        <v>0.0</v>
      </c>
      <c r="G73" s="25">
        <v>0.0</v>
      </c>
      <c r="H73" s="25">
        <f t="shared" si="4"/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24">
        <v>9500.0</v>
      </c>
      <c r="B74" s="26" t="s">
        <v>110</v>
      </c>
      <c r="C74" s="25">
        <v>0.0</v>
      </c>
      <c r="D74" s="25">
        <v>0.0</v>
      </c>
      <c r="E74" s="25">
        <f t="shared" si="3"/>
        <v>0</v>
      </c>
      <c r="F74" s="25">
        <v>0.0</v>
      </c>
      <c r="G74" s="25">
        <v>0.0</v>
      </c>
      <c r="H74" s="25">
        <f t="shared" si="4"/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4">
        <v>9600.0</v>
      </c>
      <c r="B75" s="26" t="s">
        <v>111</v>
      </c>
      <c r="C75" s="25">
        <v>0.0</v>
      </c>
      <c r="D75" s="25">
        <v>0.0</v>
      </c>
      <c r="E75" s="25">
        <f t="shared" si="3"/>
        <v>0</v>
      </c>
      <c r="F75" s="25">
        <v>0.0</v>
      </c>
      <c r="G75" s="25">
        <v>0.0</v>
      </c>
      <c r="H75" s="25">
        <f t="shared" si="4"/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24">
        <v>9900.0</v>
      </c>
      <c r="B76" s="48" t="s">
        <v>112</v>
      </c>
      <c r="C76" s="33">
        <v>0.0</v>
      </c>
      <c r="D76" s="33">
        <v>0.0</v>
      </c>
      <c r="E76" s="33">
        <f t="shared" si="3"/>
        <v>0</v>
      </c>
      <c r="F76" s="33">
        <v>0.0</v>
      </c>
      <c r="G76" s="33">
        <v>0.0</v>
      </c>
      <c r="H76" s="33">
        <f t="shared" si="4"/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50"/>
      <c r="B77" s="37" t="s">
        <v>45</v>
      </c>
      <c r="C77" s="39">
        <f t="shared" ref="C77:H77" si="21">SUM(C5+C13+C23+C33+C43+C53+C57+C65+C69)</f>
        <v>10577439.49</v>
      </c>
      <c r="D77" s="39">
        <f t="shared" si="21"/>
        <v>313727.74</v>
      </c>
      <c r="E77" s="39">
        <f t="shared" si="21"/>
        <v>10891167.23</v>
      </c>
      <c r="F77" s="39">
        <f t="shared" si="21"/>
        <v>10820401.46</v>
      </c>
      <c r="G77" s="39">
        <f t="shared" si="21"/>
        <v>10778761.77</v>
      </c>
      <c r="H77" s="39">
        <f t="shared" si="21"/>
        <v>70765.77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0" t="s">
        <v>59</v>
      </c>
      <c r="C80" s="4"/>
      <c r="D80" s="4"/>
      <c r="E80" s="4"/>
      <c r="F80" s="41" t="s">
        <v>61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0"/>
      <c r="C81" s="4"/>
      <c r="D81" s="4"/>
      <c r="E81" s="4"/>
      <c r="F81" s="4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0" t="s">
        <v>63</v>
      </c>
      <c r="C82" s="4"/>
      <c r="D82" s="4"/>
      <c r="E82" s="4"/>
      <c r="F82" s="41" t="s">
        <v>64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H1"/>
    <mergeCell ref="C2:G2"/>
    <mergeCell ref="H2:H3"/>
    <mergeCell ref="A2:B4"/>
  </mergeCells>
  <printOptions horizontalCentered="1"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2.83"/>
    <col customWidth="1" min="2" max="2" width="47.67"/>
    <col customWidth="1" min="3" max="8" width="18.33"/>
    <col customWidth="1" min="9" max="26" width="10.83"/>
  </cols>
  <sheetData>
    <row r="1" ht="49.5" customHeight="1">
      <c r="A1" s="1" t="s">
        <v>4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6" t="s">
        <v>1</v>
      </c>
      <c r="B2" s="7"/>
      <c r="C2" s="1" t="s">
        <v>2</v>
      </c>
      <c r="D2" s="2"/>
      <c r="E2" s="2"/>
      <c r="F2" s="2"/>
      <c r="G2" s="3"/>
      <c r="H2" s="8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9"/>
      <c r="B3" s="10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3"/>
      <c r="B4" s="14"/>
      <c r="C4" s="15">
        <v>1.0</v>
      </c>
      <c r="D4" s="15">
        <v>2.0</v>
      </c>
      <c r="E4" s="15" t="s">
        <v>11</v>
      </c>
      <c r="F4" s="15">
        <v>4.0</v>
      </c>
      <c r="G4" s="15">
        <v>5.0</v>
      </c>
      <c r="H4" s="15" t="s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7"/>
      <c r="B5" s="19"/>
      <c r="C5" s="23"/>
      <c r="D5" s="23"/>
      <c r="E5" s="23"/>
      <c r="F5" s="23"/>
      <c r="G5" s="23"/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7"/>
      <c r="B6" s="19" t="s">
        <v>14</v>
      </c>
      <c r="C6" s="25">
        <v>1.023183233E7</v>
      </c>
      <c r="D6" s="25">
        <v>394152.4</v>
      </c>
      <c r="E6" s="25">
        <f>C6+D6</f>
        <v>10625984.73</v>
      </c>
      <c r="F6" s="25">
        <v>1.055521996E7</v>
      </c>
      <c r="G6" s="25">
        <v>1.051358027E7</v>
      </c>
      <c r="H6" s="25">
        <f>E6-F6</f>
        <v>70764.77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7"/>
      <c r="B7" s="19"/>
      <c r="C7" s="25"/>
      <c r="D7" s="25"/>
      <c r="E7" s="25"/>
      <c r="F7" s="25"/>
      <c r="G7" s="25"/>
      <c r="H7" s="2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7"/>
      <c r="B8" s="19" t="s">
        <v>18</v>
      </c>
      <c r="C8" s="25">
        <v>345607.16</v>
      </c>
      <c r="D8" s="25">
        <v>-80424.66</v>
      </c>
      <c r="E8" s="25">
        <f>C8+D8</f>
        <v>265182.5</v>
      </c>
      <c r="F8" s="25">
        <v>265181.5</v>
      </c>
      <c r="G8" s="25">
        <v>265181.5</v>
      </c>
      <c r="H8" s="25">
        <f>E8-F8</f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7"/>
      <c r="B9" s="19"/>
      <c r="C9" s="25"/>
      <c r="D9" s="25"/>
      <c r="E9" s="25"/>
      <c r="F9" s="25"/>
      <c r="G9" s="25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7"/>
      <c r="B10" s="19" t="s">
        <v>21</v>
      </c>
      <c r="C10" s="25">
        <v>0.0</v>
      </c>
      <c r="D10" s="25">
        <v>0.0</v>
      </c>
      <c r="E10" s="25">
        <f>C10+D10</f>
        <v>0</v>
      </c>
      <c r="F10" s="25">
        <v>0.0</v>
      </c>
      <c r="G10" s="25">
        <v>0.0</v>
      </c>
      <c r="H10" s="25">
        <f>E10-F10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7"/>
      <c r="B11" s="19"/>
      <c r="C11" s="25"/>
      <c r="D11" s="25"/>
      <c r="E11" s="25"/>
      <c r="F11" s="25"/>
      <c r="G11" s="25"/>
      <c r="H11" s="2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7"/>
      <c r="B12" s="19" t="s">
        <v>27</v>
      </c>
      <c r="C12" s="25">
        <v>0.0</v>
      </c>
      <c r="D12" s="25">
        <v>0.0</v>
      </c>
      <c r="E12" s="25">
        <f>C12+D12</f>
        <v>0</v>
      </c>
      <c r="F12" s="25">
        <v>0.0</v>
      </c>
      <c r="G12" s="25">
        <v>0.0</v>
      </c>
      <c r="H12" s="25">
        <f>E12-F12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7"/>
      <c r="B13" s="19"/>
      <c r="C13" s="25"/>
      <c r="D13" s="25"/>
      <c r="E13" s="25"/>
      <c r="F13" s="25"/>
      <c r="G13" s="25"/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7"/>
      <c r="B14" s="19" t="s">
        <v>32</v>
      </c>
      <c r="C14" s="25">
        <v>0.0</v>
      </c>
      <c r="D14" s="25">
        <v>0.0</v>
      </c>
      <c r="E14" s="25">
        <f>C14+D14</f>
        <v>0</v>
      </c>
      <c r="F14" s="25">
        <v>0.0</v>
      </c>
      <c r="G14" s="25">
        <v>0.0</v>
      </c>
      <c r="H14" s="25">
        <f>E14-F14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31"/>
      <c r="B15" s="32"/>
      <c r="C15" s="33"/>
      <c r="D15" s="33"/>
      <c r="E15" s="33"/>
      <c r="F15" s="33"/>
      <c r="G15" s="33"/>
      <c r="H15" s="3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35"/>
      <c r="B16" s="37" t="s">
        <v>45</v>
      </c>
      <c r="C16" s="39">
        <f t="shared" ref="C16:H16" si="1">SUM(C6+C8+C10+C12+C14)</f>
        <v>10577439.49</v>
      </c>
      <c r="D16" s="39">
        <f t="shared" si="1"/>
        <v>313727.74</v>
      </c>
      <c r="E16" s="39">
        <f t="shared" si="1"/>
        <v>10891167.23</v>
      </c>
      <c r="F16" s="39">
        <f t="shared" si="1"/>
        <v>10820401.46</v>
      </c>
      <c r="G16" s="39">
        <f t="shared" si="1"/>
        <v>10778761.77</v>
      </c>
      <c r="H16" s="39">
        <f t="shared" si="1"/>
        <v>70765.77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0" t="s">
        <v>59</v>
      </c>
      <c r="C19" s="4"/>
      <c r="D19" s="4"/>
      <c r="E19" s="4"/>
      <c r="F19" s="41" t="s">
        <v>61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0"/>
      <c r="C20" s="4"/>
      <c r="D20" s="4"/>
      <c r="E20" s="4"/>
      <c r="F20" s="4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0" t="s">
        <v>63</v>
      </c>
      <c r="C21" s="4"/>
      <c r="D21" s="4"/>
      <c r="E21" s="4"/>
      <c r="F21" s="41" t="s">
        <v>64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H1"/>
    <mergeCell ref="C2:G2"/>
    <mergeCell ref="H2:H3"/>
    <mergeCell ref="A2:B4"/>
  </mergeCells>
  <printOptions horizontalCentered="1"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2.83"/>
    <col customWidth="1" min="2" max="2" width="60.83"/>
    <col customWidth="1" min="3" max="8" width="18.33"/>
    <col customWidth="1" min="9" max="26" width="10.83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4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/>
      <c r="B4" s="10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/>
      <c r="B5" s="14"/>
      <c r="C5" s="15">
        <v>1.0</v>
      </c>
      <c r="D5" s="15">
        <v>2.0</v>
      </c>
      <c r="E5" s="15" t="s">
        <v>11</v>
      </c>
      <c r="F5" s="15">
        <v>4.0</v>
      </c>
      <c r="G5" s="15">
        <v>5.0</v>
      </c>
      <c r="H5" s="15" t="s">
        <v>12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0"/>
      <c r="B6" s="22"/>
      <c r="C6" s="27"/>
      <c r="D6" s="27"/>
      <c r="E6" s="27"/>
      <c r="F6" s="27"/>
      <c r="G6" s="27"/>
      <c r="H6" s="2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8" t="s">
        <v>17</v>
      </c>
      <c r="B7" s="29"/>
      <c r="C7" s="25">
        <v>1.057743949E7</v>
      </c>
      <c r="D7" s="25">
        <v>313727.74</v>
      </c>
      <c r="E7" s="25">
        <f t="shared" ref="E7:E13" si="1">C7+D7</f>
        <v>10891167.23</v>
      </c>
      <c r="F7" s="25">
        <v>1.082040146E7</v>
      </c>
      <c r="G7" s="25">
        <v>1.077876177E7</v>
      </c>
      <c r="H7" s="25">
        <f t="shared" ref="H7:H13" si="2">E7-F7</f>
        <v>70765.77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8" t="s">
        <v>23</v>
      </c>
      <c r="B8" s="29"/>
      <c r="C8" s="25">
        <v>0.0</v>
      </c>
      <c r="D8" s="25">
        <v>0.0</v>
      </c>
      <c r="E8" s="25">
        <f t="shared" si="1"/>
        <v>0</v>
      </c>
      <c r="F8" s="25">
        <v>0.0</v>
      </c>
      <c r="G8" s="25">
        <v>0.0</v>
      </c>
      <c r="H8" s="25">
        <f t="shared" si="2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8" t="s">
        <v>24</v>
      </c>
      <c r="B9" s="29"/>
      <c r="C9" s="25">
        <v>0.0</v>
      </c>
      <c r="D9" s="25">
        <v>0.0</v>
      </c>
      <c r="E9" s="25">
        <f t="shared" si="1"/>
        <v>0</v>
      </c>
      <c r="F9" s="25">
        <v>0.0</v>
      </c>
      <c r="G9" s="25">
        <v>0.0</v>
      </c>
      <c r="H9" s="25">
        <f t="shared" si="2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8" t="s">
        <v>26</v>
      </c>
      <c r="B10" s="29"/>
      <c r="C10" s="25">
        <v>0.0</v>
      </c>
      <c r="D10" s="25">
        <v>0.0</v>
      </c>
      <c r="E10" s="25">
        <f t="shared" si="1"/>
        <v>0</v>
      </c>
      <c r="F10" s="25">
        <v>0.0</v>
      </c>
      <c r="G10" s="25">
        <v>0.0</v>
      </c>
      <c r="H10" s="25">
        <f t="shared" si="2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8" t="s">
        <v>29</v>
      </c>
      <c r="B11" s="29"/>
      <c r="C11" s="25">
        <v>0.0</v>
      </c>
      <c r="D11" s="25">
        <v>0.0</v>
      </c>
      <c r="E11" s="25">
        <f t="shared" si="1"/>
        <v>0</v>
      </c>
      <c r="F11" s="25">
        <v>0.0</v>
      </c>
      <c r="G11" s="25">
        <v>0.0</v>
      </c>
      <c r="H11" s="25">
        <f t="shared" si="2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8" t="s">
        <v>31</v>
      </c>
      <c r="B12" s="29"/>
      <c r="C12" s="25">
        <v>0.0</v>
      </c>
      <c r="D12" s="25">
        <v>0.0</v>
      </c>
      <c r="E12" s="25">
        <f t="shared" si="1"/>
        <v>0</v>
      </c>
      <c r="F12" s="25">
        <v>0.0</v>
      </c>
      <c r="G12" s="25">
        <v>0.0</v>
      </c>
      <c r="H12" s="25">
        <f t="shared" si="2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8" t="s">
        <v>33</v>
      </c>
      <c r="B13" s="29"/>
      <c r="C13" s="25">
        <v>0.0</v>
      </c>
      <c r="D13" s="25">
        <v>0.0</v>
      </c>
      <c r="E13" s="25">
        <f t="shared" si="1"/>
        <v>0</v>
      </c>
      <c r="F13" s="25">
        <v>0.0</v>
      </c>
      <c r="G13" s="25">
        <v>0.0</v>
      </c>
      <c r="H13" s="25">
        <f t="shared" si="2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8"/>
      <c r="B14" s="29"/>
      <c r="C14" s="25"/>
      <c r="D14" s="25"/>
      <c r="E14" s="25"/>
      <c r="F14" s="25"/>
      <c r="G14" s="25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28"/>
      <c r="B15" s="30"/>
      <c r="C15" s="33"/>
      <c r="D15" s="33"/>
      <c r="E15" s="33"/>
      <c r="F15" s="33"/>
      <c r="G15" s="33"/>
      <c r="H15" s="3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34"/>
      <c r="B16" s="36" t="s">
        <v>45</v>
      </c>
      <c r="C16" s="38">
        <f t="shared" ref="C16:H16" si="3">SUM(C7:C15)</f>
        <v>10577439.49</v>
      </c>
      <c r="D16" s="38">
        <f t="shared" si="3"/>
        <v>313727.74</v>
      </c>
      <c r="E16" s="38">
        <f t="shared" si="3"/>
        <v>10891167.23</v>
      </c>
      <c r="F16" s="38">
        <f t="shared" si="3"/>
        <v>10820401.46</v>
      </c>
      <c r="G16" s="38">
        <f t="shared" si="3"/>
        <v>10778761.77</v>
      </c>
      <c r="H16" s="38">
        <f t="shared" si="3"/>
        <v>70765.77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45.0" customHeight="1">
      <c r="A19" s="1" t="s">
        <v>55</v>
      </c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9"/>
      <c r="B22" s="10"/>
      <c r="C22" s="11" t="s">
        <v>6</v>
      </c>
      <c r="D22" s="11" t="s">
        <v>7</v>
      </c>
      <c r="E22" s="11" t="s">
        <v>8</v>
      </c>
      <c r="F22" s="11" t="s">
        <v>9</v>
      </c>
      <c r="G22" s="11" t="s">
        <v>10</v>
      </c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/>
      <c r="B23" s="14"/>
      <c r="C23" s="15">
        <v>1.0</v>
      </c>
      <c r="D23" s="15">
        <v>2.0</v>
      </c>
      <c r="E23" s="15" t="s">
        <v>11</v>
      </c>
      <c r="F23" s="15">
        <v>4.0</v>
      </c>
      <c r="G23" s="15">
        <v>5.0</v>
      </c>
      <c r="H23" s="15" t="s">
        <v>12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0"/>
      <c r="B24" s="42"/>
      <c r="C24" s="43"/>
      <c r="D24" s="43"/>
      <c r="E24" s="43"/>
      <c r="F24" s="43"/>
      <c r="G24" s="43"/>
      <c r="H24" s="4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8" t="s">
        <v>68</v>
      </c>
      <c r="B25" s="4"/>
      <c r="C25" s="44">
        <v>0.0</v>
      </c>
      <c r="D25" s="44">
        <v>0.0</v>
      </c>
      <c r="E25" s="44">
        <f t="shared" ref="E25:E28" si="4">C25+D25</f>
        <v>0</v>
      </c>
      <c r="F25" s="44">
        <v>0.0</v>
      </c>
      <c r="G25" s="44">
        <v>0.0</v>
      </c>
      <c r="H25" s="44">
        <f t="shared" ref="H25:H28" si="5">E25-F25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8" t="s">
        <v>70</v>
      </c>
      <c r="B26" s="4"/>
      <c r="C26" s="44">
        <v>0.0</v>
      </c>
      <c r="D26" s="44">
        <v>0.0</v>
      </c>
      <c r="E26" s="44">
        <f t="shared" si="4"/>
        <v>0</v>
      </c>
      <c r="F26" s="44">
        <v>0.0</v>
      </c>
      <c r="G26" s="44">
        <v>0.0</v>
      </c>
      <c r="H26" s="44">
        <f t="shared" si="5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8" t="s">
        <v>72</v>
      </c>
      <c r="B27" s="4"/>
      <c r="C27" s="44">
        <v>0.0</v>
      </c>
      <c r="D27" s="44">
        <v>0.0</v>
      </c>
      <c r="E27" s="44">
        <f t="shared" si="4"/>
        <v>0</v>
      </c>
      <c r="F27" s="44">
        <v>0.0</v>
      </c>
      <c r="G27" s="44">
        <v>0.0</v>
      </c>
      <c r="H27" s="44">
        <f t="shared" si="5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8" t="s">
        <v>74</v>
      </c>
      <c r="B28" s="4"/>
      <c r="C28" s="44">
        <v>0.0</v>
      </c>
      <c r="D28" s="44">
        <v>0.0</v>
      </c>
      <c r="E28" s="44">
        <f t="shared" si="4"/>
        <v>0</v>
      </c>
      <c r="F28" s="44">
        <v>0.0</v>
      </c>
      <c r="G28" s="44">
        <v>0.0</v>
      </c>
      <c r="H28" s="44">
        <f t="shared" si="5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8"/>
      <c r="B29" s="4"/>
      <c r="C29" s="45"/>
      <c r="D29" s="45"/>
      <c r="E29" s="45"/>
      <c r="F29" s="45"/>
      <c r="G29" s="45"/>
      <c r="H29" s="4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34"/>
      <c r="B30" s="36" t="s">
        <v>45</v>
      </c>
      <c r="C30" s="38">
        <f t="shared" ref="C30:D30" si="6">SUM(C25:C29)</f>
        <v>0</v>
      </c>
      <c r="D30" s="38">
        <f t="shared" si="6"/>
        <v>0</v>
      </c>
      <c r="E30" s="38">
        <f t="shared" ref="E30:H30" si="7">SUM(E25:E28)</f>
        <v>0</v>
      </c>
      <c r="F30" s="38">
        <f t="shared" si="7"/>
        <v>0</v>
      </c>
      <c r="G30" s="38">
        <f t="shared" si="7"/>
        <v>0</v>
      </c>
      <c r="H30" s="38">
        <f t="shared" si="7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45.0" customHeight="1">
      <c r="A33" s="1" t="s">
        <v>83</v>
      </c>
      <c r="B33" s="2"/>
      <c r="C33" s="2"/>
      <c r="D33" s="2"/>
      <c r="E33" s="2"/>
      <c r="F33" s="2"/>
      <c r="G33" s="2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9"/>
      <c r="B35" s="10"/>
      <c r="C35" s="11" t="s">
        <v>6</v>
      </c>
      <c r="D35" s="11" t="s">
        <v>7</v>
      </c>
      <c r="E35" s="11" t="s">
        <v>8</v>
      </c>
      <c r="F35" s="11" t="s">
        <v>9</v>
      </c>
      <c r="G35" s="11" t="s">
        <v>10</v>
      </c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/>
      <c r="B36" s="14"/>
      <c r="C36" s="15">
        <v>1.0</v>
      </c>
      <c r="D36" s="15">
        <v>2.0</v>
      </c>
      <c r="E36" s="15" t="s">
        <v>11</v>
      </c>
      <c r="F36" s="15">
        <v>4.0</v>
      </c>
      <c r="G36" s="15">
        <v>5.0</v>
      </c>
      <c r="H36" s="15" t="s">
        <v>12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0"/>
      <c r="B37" s="42"/>
      <c r="C37" s="43"/>
      <c r="D37" s="43"/>
      <c r="E37" s="43"/>
      <c r="F37" s="43"/>
      <c r="G37" s="43"/>
      <c r="H37" s="4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8"/>
      <c r="B38" s="46" t="s">
        <v>88</v>
      </c>
      <c r="C38" s="44">
        <v>0.0</v>
      </c>
      <c r="D38" s="44">
        <v>0.0</v>
      </c>
      <c r="E38" s="44">
        <f>C38+D38</f>
        <v>0</v>
      </c>
      <c r="F38" s="44">
        <v>0.0</v>
      </c>
      <c r="G38" s="44">
        <v>0.0</v>
      </c>
      <c r="H38" s="44">
        <f>E38-F38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8"/>
      <c r="B39" s="46"/>
      <c r="C39" s="44"/>
      <c r="D39" s="44"/>
      <c r="E39" s="44"/>
      <c r="F39" s="44"/>
      <c r="G39" s="44"/>
      <c r="H39" s="4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28"/>
      <c r="B40" s="46" t="s">
        <v>93</v>
      </c>
      <c r="C40" s="44">
        <v>0.0</v>
      </c>
      <c r="D40" s="44">
        <v>0.0</v>
      </c>
      <c r="E40" s="44">
        <f>C40+D40</f>
        <v>0</v>
      </c>
      <c r="F40" s="44">
        <v>0.0</v>
      </c>
      <c r="G40" s="44">
        <v>0.0</v>
      </c>
      <c r="H40" s="44">
        <f>E40-F40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8"/>
      <c r="B41" s="46"/>
      <c r="C41" s="44"/>
      <c r="D41" s="44"/>
      <c r="E41" s="44"/>
      <c r="F41" s="44"/>
      <c r="G41" s="44"/>
      <c r="H41" s="4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8"/>
      <c r="B42" s="46" t="s">
        <v>97</v>
      </c>
      <c r="C42" s="44">
        <v>0.0</v>
      </c>
      <c r="D42" s="44">
        <v>0.0</v>
      </c>
      <c r="E42" s="44">
        <f>C42+D42</f>
        <v>0</v>
      </c>
      <c r="F42" s="44">
        <v>0.0</v>
      </c>
      <c r="G42" s="44">
        <v>0.0</v>
      </c>
      <c r="H42" s="44">
        <f>E42-F42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28"/>
      <c r="B43" s="46"/>
      <c r="C43" s="44"/>
      <c r="D43" s="44"/>
      <c r="E43" s="44"/>
      <c r="F43" s="44"/>
      <c r="G43" s="44"/>
      <c r="H43" s="4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8"/>
      <c r="B44" s="46" t="s">
        <v>99</v>
      </c>
      <c r="C44" s="44">
        <v>0.0</v>
      </c>
      <c r="D44" s="44">
        <v>0.0</v>
      </c>
      <c r="E44" s="44">
        <f>C44+D44</f>
        <v>0</v>
      </c>
      <c r="F44" s="44">
        <v>0.0</v>
      </c>
      <c r="G44" s="44">
        <v>0.0</v>
      </c>
      <c r="H44" s="44">
        <f>E44-F44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8"/>
      <c r="B45" s="46"/>
      <c r="C45" s="44"/>
      <c r="D45" s="44"/>
      <c r="E45" s="44"/>
      <c r="F45" s="44"/>
      <c r="G45" s="44"/>
      <c r="H45" s="4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8"/>
      <c r="B46" s="46" t="s">
        <v>102</v>
      </c>
      <c r="C46" s="44">
        <v>0.0</v>
      </c>
      <c r="D46" s="44">
        <v>0.0</v>
      </c>
      <c r="E46" s="44">
        <f>C46+D46</f>
        <v>0</v>
      </c>
      <c r="F46" s="44">
        <v>0.0</v>
      </c>
      <c r="G46" s="44">
        <v>0.0</v>
      </c>
      <c r="H46" s="44">
        <f>E46-F46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28"/>
      <c r="B47" s="46"/>
      <c r="C47" s="44"/>
      <c r="D47" s="44"/>
      <c r="E47" s="44"/>
      <c r="F47" s="44"/>
      <c r="G47" s="44"/>
      <c r="H47" s="4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8"/>
      <c r="B48" s="46" t="s">
        <v>104</v>
      </c>
      <c r="C48" s="44">
        <v>0.0</v>
      </c>
      <c r="D48" s="44">
        <v>0.0</v>
      </c>
      <c r="E48" s="44">
        <f>C48+D48</f>
        <v>0</v>
      </c>
      <c r="F48" s="44">
        <v>0.0</v>
      </c>
      <c r="G48" s="44">
        <v>0.0</v>
      </c>
      <c r="H48" s="44">
        <f>E48-F48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28"/>
      <c r="B49" s="46"/>
      <c r="C49" s="44"/>
      <c r="D49" s="44"/>
      <c r="E49" s="44"/>
      <c r="F49" s="44"/>
      <c r="G49" s="44"/>
      <c r="H49" s="4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28"/>
      <c r="B50" s="46" t="s">
        <v>108</v>
      </c>
      <c r="C50" s="44">
        <v>0.0</v>
      </c>
      <c r="D50" s="44">
        <v>0.0</v>
      </c>
      <c r="E50" s="44">
        <f>C50+D50</f>
        <v>0</v>
      </c>
      <c r="F50" s="44">
        <v>0.0</v>
      </c>
      <c r="G50" s="44">
        <v>0.0</v>
      </c>
      <c r="H50" s="44">
        <f>E50-F50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7"/>
      <c r="B51" s="49"/>
      <c r="C51" s="45"/>
      <c r="D51" s="45"/>
      <c r="E51" s="45"/>
      <c r="F51" s="45"/>
      <c r="G51" s="45"/>
      <c r="H51" s="4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34"/>
      <c r="B52" s="36" t="s">
        <v>45</v>
      </c>
      <c r="C52" s="38">
        <f t="shared" ref="C52:H52" si="8">SUM(C38:C50)</f>
        <v>0</v>
      </c>
      <c r="D52" s="38">
        <f t="shared" si="8"/>
        <v>0</v>
      </c>
      <c r="E52" s="38">
        <f t="shared" si="8"/>
        <v>0</v>
      </c>
      <c r="F52" s="38">
        <f t="shared" si="8"/>
        <v>0</v>
      </c>
      <c r="G52" s="38">
        <f t="shared" si="8"/>
        <v>0</v>
      </c>
      <c r="H52" s="38">
        <f t="shared" si="8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0" t="s">
        <v>59</v>
      </c>
      <c r="C57" s="4"/>
      <c r="D57" s="4"/>
      <c r="E57" s="4"/>
      <c r="F57" s="41" t="s">
        <v>61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0"/>
      <c r="C58" s="4"/>
      <c r="D58" s="4"/>
      <c r="E58" s="4"/>
      <c r="F58" s="4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0" t="s">
        <v>63</v>
      </c>
      <c r="C59" s="4"/>
      <c r="D59" s="4"/>
      <c r="E59" s="4"/>
      <c r="F59" s="41" t="s">
        <v>64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C3:G3"/>
    <mergeCell ref="A3:B5"/>
    <mergeCell ref="C34:G34"/>
    <mergeCell ref="A34:B36"/>
    <mergeCell ref="H3:H4"/>
    <mergeCell ref="H34:H35"/>
    <mergeCell ref="A33:H33"/>
    <mergeCell ref="A21:B23"/>
    <mergeCell ref="C21:G21"/>
    <mergeCell ref="A1:H1"/>
    <mergeCell ref="A19:H19"/>
    <mergeCell ref="H21:H22"/>
  </mergeCells>
  <printOptions horizontalCentered="1"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4.83"/>
    <col customWidth="1" min="2" max="2" width="65.83"/>
    <col customWidth="1" min="3" max="8" width="18.33"/>
    <col customWidth="1" min="9" max="26" width="10.83"/>
  </cols>
  <sheetData>
    <row r="1" ht="49.5" customHeight="1">
      <c r="A1" s="1" t="s">
        <v>113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6" t="s">
        <v>1</v>
      </c>
      <c r="B2" s="7"/>
      <c r="C2" s="1" t="s">
        <v>2</v>
      </c>
      <c r="D2" s="2"/>
      <c r="E2" s="2"/>
      <c r="F2" s="2"/>
      <c r="G2" s="3"/>
      <c r="H2" s="8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9"/>
      <c r="B3" s="10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3"/>
      <c r="B4" s="14"/>
      <c r="C4" s="15">
        <v>1.0</v>
      </c>
      <c r="D4" s="15">
        <v>2.0</v>
      </c>
      <c r="E4" s="15" t="s">
        <v>11</v>
      </c>
      <c r="F4" s="15">
        <v>4.0</v>
      </c>
      <c r="G4" s="15">
        <v>5.0</v>
      </c>
      <c r="H4" s="15" t="s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51"/>
      <c r="B5" s="52"/>
      <c r="C5" s="21"/>
      <c r="D5" s="21"/>
      <c r="E5" s="21"/>
      <c r="F5" s="21"/>
      <c r="G5" s="21"/>
      <c r="H5" s="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53" t="s">
        <v>114</v>
      </c>
      <c r="B6" s="54"/>
      <c r="C6" s="25">
        <f t="shared" ref="C6:H6" si="1">SUM(C7:C14)</f>
        <v>0</v>
      </c>
      <c r="D6" s="25">
        <f t="shared" si="1"/>
        <v>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55"/>
      <c r="B7" s="56" t="s">
        <v>115</v>
      </c>
      <c r="C7" s="25">
        <v>0.0</v>
      </c>
      <c r="D7" s="25">
        <v>0.0</v>
      </c>
      <c r="E7" s="25">
        <f t="shared" ref="E7:E14" si="2">C7+D7</f>
        <v>0</v>
      </c>
      <c r="F7" s="25">
        <v>0.0</v>
      </c>
      <c r="G7" s="25">
        <v>0.0</v>
      </c>
      <c r="H7" s="25">
        <f t="shared" ref="H7:H14" si="3">E7-F7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55"/>
      <c r="B8" s="56" t="s">
        <v>116</v>
      </c>
      <c r="C8" s="25">
        <v>0.0</v>
      </c>
      <c r="D8" s="25">
        <v>0.0</v>
      </c>
      <c r="E8" s="25">
        <f t="shared" si="2"/>
        <v>0</v>
      </c>
      <c r="F8" s="25">
        <v>0.0</v>
      </c>
      <c r="G8" s="25">
        <v>0.0</v>
      </c>
      <c r="H8" s="25">
        <f t="shared" si="3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55"/>
      <c r="B9" s="56" t="s">
        <v>117</v>
      </c>
      <c r="C9" s="25">
        <v>0.0</v>
      </c>
      <c r="D9" s="25">
        <v>0.0</v>
      </c>
      <c r="E9" s="25">
        <f t="shared" si="2"/>
        <v>0</v>
      </c>
      <c r="F9" s="25">
        <v>0.0</v>
      </c>
      <c r="G9" s="25">
        <v>0.0</v>
      </c>
      <c r="H9" s="25">
        <f t="shared" si="3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55"/>
      <c r="B10" s="56" t="s">
        <v>118</v>
      </c>
      <c r="C10" s="25">
        <v>0.0</v>
      </c>
      <c r="D10" s="25">
        <v>0.0</v>
      </c>
      <c r="E10" s="25">
        <f t="shared" si="2"/>
        <v>0</v>
      </c>
      <c r="F10" s="25">
        <v>0.0</v>
      </c>
      <c r="G10" s="25">
        <v>0.0</v>
      </c>
      <c r="H10" s="25">
        <f t="shared" si="3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55"/>
      <c r="B11" s="56" t="s">
        <v>119</v>
      </c>
      <c r="C11" s="25">
        <v>0.0</v>
      </c>
      <c r="D11" s="25">
        <v>0.0</v>
      </c>
      <c r="E11" s="25">
        <f t="shared" si="2"/>
        <v>0</v>
      </c>
      <c r="F11" s="25">
        <v>0.0</v>
      </c>
      <c r="G11" s="25">
        <v>0.0</v>
      </c>
      <c r="H11" s="25">
        <f t="shared" si="3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55"/>
      <c r="B12" s="56" t="s">
        <v>120</v>
      </c>
      <c r="C12" s="25">
        <v>0.0</v>
      </c>
      <c r="D12" s="25">
        <v>0.0</v>
      </c>
      <c r="E12" s="25">
        <f t="shared" si="2"/>
        <v>0</v>
      </c>
      <c r="F12" s="25">
        <v>0.0</v>
      </c>
      <c r="G12" s="25">
        <v>0.0</v>
      </c>
      <c r="H12" s="25">
        <f t="shared" si="3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55"/>
      <c r="B13" s="56" t="s">
        <v>121</v>
      </c>
      <c r="C13" s="25">
        <v>0.0</v>
      </c>
      <c r="D13" s="25">
        <v>0.0</v>
      </c>
      <c r="E13" s="25">
        <f t="shared" si="2"/>
        <v>0</v>
      </c>
      <c r="F13" s="25">
        <v>0.0</v>
      </c>
      <c r="G13" s="25">
        <v>0.0</v>
      </c>
      <c r="H13" s="25">
        <f t="shared" si="3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55"/>
      <c r="B14" s="56" t="s">
        <v>53</v>
      </c>
      <c r="C14" s="25">
        <v>0.0</v>
      </c>
      <c r="D14" s="25">
        <v>0.0</v>
      </c>
      <c r="E14" s="25">
        <f t="shared" si="2"/>
        <v>0</v>
      </c>
      <c r="F14" s="25">
        <v>0.0</v>
      </c>
      <c r="G14" s="25">
        <v>0.0</v>
      </c>
      <c r="H14" s="25">
        <f t="shared" si="3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57"/>
      <c r="B15" s="56"/>
      <c r="C15" s="25"/>
      <c r="D15" s="25"/>
      <c r="E15" s="25"/>
      <c r="F15" s="25"/>
      <c r="G15" s="25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53" t="s">
        <v>122</v>
      </c>
      <c r="B16" s="58"/>
      <c r="C16" s="25">
        <f t="shared" ref="C16:H16" si="4">SUM(C17:C23)</f>
        <v>10577439.49</v>
      </c>
      <c r="D16" s="25">
        <f t="shared" si="4"/>
        <v>313727.74</v>
      </c>
      <c r="E16" s="25">
        <f t="shared" si="4"/>
        <v>10891167.23</v>
      </c>
      <c r="F16" s="25">
        <f t="shared" si="4"/>
        <v>10820401.46</v>
      </c>
      <c r="G16" s="25">
        <f t="shared" si="4"/>
        <v>10778761.77</v>
      </c>
      <c r="H16" s="25">
        <f t="shared" si="4"/>
        <v>70765.77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55"/>
      <c r="B17" s="56" t="s">
        <v>123</v>
      </c>
      <c r="C17" s="25">
        <v>0.0</v>
      </c>
      <c r="D17" s="25">
        <v>0.0</v>
      </c>
      <c r="E17" s="25">
        <f t="shared" ref="E17:E23" si="5">C17+D17</f>
        <v>0</v>
      </c>
      <c r="F17" s="25">
        <v>0.0</v>
      </c>
      <c r="G17" s="25">
        <v>0.0</v>
      </c>
      <c r="H17" s="25">
        <f t="shared" ref="H17:H23" si="6">E17-F17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55"/>
      <c r="B18" s="56" t="s">
        <v>124</v>
      </c>
      <c r="C18" s="25">
        <v>0.0</v>
      </c>
      <c r="D18" s="25">
        <v>0.0</v>
      </c>
      <c r="E18" s="25">
        <f t="shared" si="5"/>
        <v>0</v>
      </c>
      <c r="F18" s="25">
        <v>0.0</v>
      </c>
      <c r="G18" s="25">
        <v>0.0</v>
      </c>
      <c r="H18" s="25">
        <f t="shared" si="6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55"/>
      <c r="B19" s="56" t="s">
        <v>125</v>
      </c>
      <c r="C19" s="25">
        <v>0.0</v>
      </c>
      <c r="D19" s="25">
        <v>0.0</v>
      </c>
      <c r="E19" s="25">
        <f t="shared" si="5"/>
        <v>0</v>
      </c>
      <c r="F19" s="25">
        <v>0.0</v>
      </c>
      <c r="G19" s="25">
        <v>0.0</v>
      </c>
      <c r="H19" s="25">
        <f t="shared" si="6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55"/>
      <c r="B20" s="56" t="s">
        <v>126</v>
      </c>
      <c r="C20" s="25">
        <v>1.057743949E7</v>
      </c>
      <c r="D20" s="25">
        <v>313727.74</v>
      </c>
      <c r="E20" s="25">
        <f t="shared" si="5"/>
        <v>10891167.23</v>
      </c>
      <c r="F20" s="25">
        <v>1.082040146E7</v>
      </c>
      <c r="G20" s="25">
        <v>1.077876177E7</v>
      </c>
      <c r="H20" s="25">
        <f t="shared" si="6"/>
        <v>70765.77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55"/>
      <c r="B21" s="56" t="s">
        <v>127</v>
      </c>
      <c r="C21" s="25">
        <v>0.0</v>
      </c>
      <c r="D21" s="25">
        <v>0.0</v>
      </c>
      <c r="E21" s="25">
        <f t="shared" si="5"/>
        <v>0</v>
      </c>
      <c r="F21" s="25">
        <v>0.0</v>
      </c>
      <c r="G21" s="25">
        <v>0.0</v>
      </c>
      <c r="H21" s="25">
        <f t="shared" si="6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55"/>
      <c r="B22" s="56" t="s">
        <v>128</v>
      </c>
      <c r="C22" s="25">
        <v>0.0</v>
      </c>
      <c r="D22" s="25">
        <v>0.0</v>
      </c>
      <c r="E22" s="25">
        <f t="shared" si="5"/>
        <v>0</v>
      </c>
      <c r="F22" s="25">
        <v>0.0</v>
      </c>
      <c r="G22" s="25">
        <v>0.0</v>
      </c>
      <c r="H22" s="25">
        <f t="shared" si="6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55"/>
      <c r="B23" s="56" t="s">
        <v>129</v>
      </c>
      <c r="C23" s="25">
        <v>0.0</v>
      </c>
      <c r="D23" s="25">
        <v>0.0</v>
      </c>
      <c r="E23" s="25">
        <f t="shared" si="5"/>
        <v>0</v>
      </c>
      <c r="F23" s="25">
        <v>0.0</v>
      </c>
      <c r="G23" s="25">
        <v>0.0</v>
      </c>
      <c r="H23" s="25">
        <f t="shared" si="6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57"/>
      <c r="B24" s="56"/>
      <c r="C24" s="25"/>
      <c r="D24" s="25"/>
      <c r="E24" s="25"/>
      <c r="F24" s="25"/>
      <c r="G24" s="25"/>
      <c r="H24" s="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53" t="s">
        <v>130</v>
      </c>
      <c r="B25" s="58"/>
      <c r="C25" s="25">
        <f t="shared" ref="C25:H25" si="7">SUM(C26:C34)</f>
        <v>0</v>
      </c>
      <c r="D25" s="25">
        <f t="shared" si="7"/>
        <v>0</v>
      </c>
      <c r="E25" s="25">
        <f t="shared" si="7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55"/>
      <c r="B26" s="56" t="s">
        <v>131</v>
      </c>
      <c r="C26" s="25">
        <v>0.0</v>
      </c>
      <c r="D26" s="25">
        <v>0.0</v>
      </c>
      <c r="E26" s="25">
        <f t="shared" ref="E26:E34" si="8">C26+D26</f>
        <v>0</v>
      </c>
      <c r="F26" s="25">
        <v>0.0</v>
      </c>
      <c r="G26" s="25">
        <v>0.0</v>
      </c>
      <c r="H26" s="25">
        <f t="shared" ref="H26:H34" si="9">E26-F26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55"/>
      <c r="B27" s="56" t="s">
        <v>132</v>
      </c>
      <c r="C27" s="25">
        <v>0.0</v>
      </c>
      <c r="D27" s="25">
        <v>0.0</v>
      </c>
      <c r="E27" s="25">
        <f t="shared" si="8"/>
        <v>0</v>
      </c>
      <c r="F27" s="25">
        <v>0.0</v>
      </c>
      <c r="G27" s="25">
        <v>0.0</v>
      </c>
      <c r="H27" s="25">
        <f t="shared" si="9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55"/>
      <c r="B28" s="56" t="s">
        <v>133</v>
      </c>
      <c r="C28" s="25">
        <v>0.0</v>
      </c>
      <c r="D28" s="25">
        <v>0.0</v>
      </c>
      <c r="E28" s="25">
        <f t="shared" si="8"/>
        <v>0</v>
      </c>
      <c r="F28" s="25">
        <v>0.0</v>
      </c>
      <c r="G28" s="25">
        <v>0.0</v>
      </c>
      <c r="H28" s="25">
        <f t="shared" si="9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55"/>
      <c r="B29" s="56" t="s">
        <v>134</v>
      </c>
      <c r="C29" s="25">
        <v>0.0</v>
      </c>
      <c r="D29" s="25">
        <v>0.0</v>
      </c>
      <c r="E29" s="25">
        <f t="shared" si="8"/>
        <v>0</v>
      </c>
      <c r="F29" s="25">
        <v>0.0</v>
      </c>
      <c r="G29" s="25">
        <v>0.0</v>
      </c>
      <c r="H29" s="25">
        <f t="shared" si="9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55"/>
      <c r="B30" s="56" t="s">
        <v>135</v>
      </c>
      <c r="C30" s="25">
        <v>0.0</v>
      </c>
      <c r="D30" s="25">
        <v>0.0</v>
      </c>
      <c r="E30" s="25">
        <f t="shared" si="8"/>
        <v>0</v>
      </c>
      <c r="F30" s="25">
        <v>0.0</v>
      </c>
      <c r="G30" s="25">
        <v>0.0</v>
      </c>
      <c r="H30" s="25">
        <f t="shared" si="9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55"/>
      <c r="B31" s="56" t="s">
        <v>136</v>
      </c>
      <c r="C31" s="25">
        <v>0.0</v>
      </c>
      <c r="D31" s="25">
        <v>0.0</v>
      </c>
      <c r="E31" s="25">
        <f t="shared" si="8"/>
        <v>0</v>
      </c>
      <c r="F31" s="25">
        <v>0.0</v>
      </c>
      <c r="G31" s="25">
        <v>0.0</v>
      </c>
      <c r="H31" s="25">
        <f t="shared" si="9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55"/>
      <c r="B32" s="56" t="s">
        <v>137</v>
      </c>
      <c r="C32" s="25">
        <v>0.0</v>
      </c>
      <c r="D32" s="25">
        <v>0.0</v>
      </c>
      <c r="E32" s="25">
        <f t="shared" si="8"/>
        <v>0</v>
      </c>
      <c r="F32" s="25">
        <v>0.0</v>
      </c>
      <c r="G32" s="25">
        <v>0.0</v>
      </c>
      <c r="H32" s="25">
        <f t="shared" si="9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55"/>
      <c r="B33" s="56" t="s">
        <v>138</v>
      </c>
      <c r="C33" s="25">
        <v>0.0</v>
      </c>
      <c r="D33" s="25">
        <v>0.0</v>
      </c>
      <c r="E33" s="25">
        <f t="shared" si="8"/>
        <v>0</v>
      </c>
      <c r="F33" s="25">
        <v>0.0</v>
      </c>
      <c r="G33" s="25">
        <v>0.0</v>
      </c>
      <c r="H33" s="25">
        <f t="shared" si="9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55"/>
      <c r="B34" s="56" t="s">
        <v>139</v>
      </c>
      <c r="C34" s="25">
        <v>0.0</v>
      </c>
      <c r="D34" s="25">
        <v>0.0</v>
      </c>
      <c r="E34" s="25">
        <f t="shared" si="8"/>
        <v>0</v>
      </c>
      <c r="F34" s="25">
        <v>0.0</v>
      </c>
      <c r="G34" s="25">
        <v>0.0</v>
      </c>
      <c r="H34" s="25">
        <f t="shared" si="9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57"/>
      <c r="B35" s="56"/>
      <c r="C35" s="25"/>
      <c r="D35" s="25"/>
      <c r="E35" s="25"/>
      <c r="F35" s="25"/>
      <c r="G35" s="25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53" t="s">
        <v>140</v>
      </c>
      <c r="B36" s="58"/>
      <c r="C36" s="25">
        <f t="shared" ref="C36:H36" si="10">SUM(C37:C40)</f>
        <v>0</v>
      </c>
      <c r="D36" s="25">
        <f t="shared" si="10"/>
        <v>0</v>
      </c>
      <c r="E36" s="25">
        <f t="shared" si="10"/>
        <v>0</v>
      </c>
      <c r="F36" s="25">
        <f t="shared" si="10"/>
        <v>0</v>
      </c>
      <c r="G36" s="25">
        <f t="shared" si="10"/>
        <v>0</v>
      </c>
      <c r="H36" s="25">
        <f t="shared" si="10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55"/>
      <c r="B37" s="56" t="s">
        <v>141</v>
      </c>
      <c r="C37" s="25">
        <v>0.0</v>
      </c>
      <c r="D37" s="25">
        <v>0.0</v>
      </c>
      <c r="E37" s="25">
        <f t="shared" ref="E37:E40" si="11">C37+D37</f>
        <v>0</v>
      </c>
      <c r="F37" s="25">
        <v>0.0</v>
      </c>
      <c r="G37" s="25">
        <v>0.0</v>
      </c>
      <c r="H37" s="25">
        <f t="shared" ref="H37:H40" si="12">E37-F37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55"/>
      <c r="B38" s="56" t="s">
        <v>142</v>
      </c>
      <c r="C38" s="25">
        <v>0.0</v>
      </c>
      <c r="D38" s="25">
        <v>0.0</v>
      </c>
      <c r="E38" s="25">
        <f t="shared" si="11"/>
        <v>0</v>
      </c>
      <c r="F38" s="25">
        <v>0.0</v>
      </c>
      <c r="G38" s="25">
        <v>0.0</v>
      </c>
      <c r="H38" s="25">
        <f t="shared" si="12"/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55"/>
      <c r="B39" s="56" t="s">
        <v>143</v>
      </c>
      <c r="C39" s="25">
        <v>0.0</v>
      </c>
      <c r="D39" s="25">
        <v>0.0</v>
      </c>
      <c r="E39" s="25">
        <f t="shared" si="11"/>
        <v>0</v>
      </c>
      <c r="F39" s="25">
        <v>0.0</v>
      </c>
      <c r="G39" s="25">
        <v>0.0</v>
      </c>
      <c r="H39" s="25">
        <f t="shared" si="12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55"/>
      <c r="B40" s="56" t="s">
        <v>144</v>
      </c>
      <c r="C40" s="25">
        <v>0.0</v>
      </c>
      <c r="D40" s="25">
        <v>0.0</v>
      </c>
      <c r="E40" s="25">
        <f t="shared" si="11"/>
        <v>0</v>
      </c>
      <c r="F40" s="25">
        <v>0.0</v>
      </c>
      <c r="G40" s="25">
        <v>0.0</v>
      </c>
      <c r="H40" s="25">
        <f t="shared" si="12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57"/>
      <c r="B41" s="56"/>
      <c r="C41" s="25"/>
      <c r="D41" s="25"/>
      <c r="E41" s="25"/>
      <c r="F41" s="25"/>
      <c r="G41" s="25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59"/>
      <c r="B42" s="36" t="s">
        <v>45</v>
      </c>
      <c r="C42" s="38">
        <f t="shared" ref="C42:H42" si="13">SUM(C36+C25+C16+C6)</f>
        <v>10577439.49</v>
      </c>
      <c r="D42" s="38">
        <f t="shared" si="13"/>
        <v>313727.74</v>
      </c>
      <c r="E42" s="38">
        <f t="shared" si="13"/>
        <v>10891167.23</v>
      </c>
      <c r="F42" s="38">
        <f t="shared" si="13"/>
        <v>10820401.46</v>
      </c>
      <c r="G42" s="38">
        <f t="shared" si="13"/>
        <v>10778761.77</v>
      </c>
      <c r="H42" s="38">
        <f t="shared" si="13"/>
        <v>70765.77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0" t="s">
        <v>59</v>
      </c>
      <c r="C46" s="4"/>
      <c r="D46" s="4"/>
      <c r="E46" s="4"/>
      <c r="F46" s="41" t="s">
        <v>61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0"/>
      <c r="C47" s="4"/>
      <c r="D47" s="4"/>
      <c r="E47" s="4"/>
      <c r="F47" s="4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0" t="s">
        <v>63</v>
      </c>
      <c r="C48" s="4"/>
      <c r="D48" s="4"/>
      <c r="E48" s="4"/>
      <c r="F48" s="41" t="s">
        <v>64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H1"/>
    <mergeCell ref="A2:B4"/>
    <mergeCell ref="C2:G2"/>
    <mergeCell ref="H2:H3"/>
  </mergeCells>
  <printOptions horizontalCentered="1"/>
  <pageMargins bottom="0.7480314960629921" footer="0.0" header="0.0" left="0.7086614173228347" right="0.7086614173228347" top="0.7480314960629921"/>
  <pageSetup paperSize="5" orientation="landscape"/>
  <drawing r:id="rId1"/>
</worksheet>
</file>