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\2019\1er TRIMESTRE\"/>
    </mc:Choice>
  </mc:AlternateContent>
  <xr:revisionPtr revIDLastSave="0" documentId="13_ncr:1_{362CB8ED-54B3-4B22-842E-4ED71547672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I34" i="1" l="1"/>
  <c r="I29" i="1"/>
  <c r="I24" i="1"/>
  <c r="I18" i="1"/>
  <c r="I14" i="1"/>
  <c r="I9" i="1"/>
  <c r="F35" i="1"/>
  <c r="I35" i="1" s="1"/>
  <c r="F34" i="1"/>
  <c r="F33" i="1"/>
  <c r="I33" i="1" s="1"/>
  <c r="F32" i="1"/>
  <c r="I32" i="1" s="1"/>
  <c r="F30" i="1"/>
  <c r="I30" i="1" s="1"/>
  <c r="F29" i="1"/>
  <c r="F28" i="1"/>
  <c r="I28" i="1" s="1"/>
  <c r="F27" i="1"/>
  <c r="I27" i="1" s="1"/>
  <c r="F25" i="1"/>
  <c r="I25" i="1" s="1"/>
  <c r="F24" i="1"/>
  <c r="F23" i="1" s="1"/>
  <c r="F22" i="1"/>
  <c r="I22" i="1" s="1"/>
  <c r="F21" i="1"/>
  <c r="I21" i="1" s="1"/>
  <c r="F20" i="1"/>
  <c r="I20" i="1" s="1"/>
  <c r="I19" i="1" s="1"/>
  <c r="F18" i="1"/>
  <c r="F17" i="1"/>
  <c r="I17" i="1" s="1"/>
  <c r="F16" i="1"/>
  <c r="I16" i="1" s="1"/>
  <c r="F15" i="1"/>
  <c r="I15" i="1" s="1"/>
  <c r="F14" i="1"/>
  <c r="F13" i="1"/>
  <c r="I13" i="1" s="1"/>
  <c r="F12" i="1"/>
  <c r="I12" i="1" s="1"/>
  <c r="F11" i="1"/>
  <c r="I11" i="1" s="1"/>
  <c r="I10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E37" i="1" l="1"/>
  <c r="H37" i="1"/>
  <c r="G37" i="1"/>
  <c r="D37" i="1"/>
  <c r="I23" i="1"/>
  <c r="I26" i="1"/>
  <c r="I31" i="1"/>
  <c r="F10" i="1"/>
  <c r="F7" i="1"/>
  <c r="F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<sst xmlns="http://schemas.openxmlformats.org/spreadsheetml/2006/main" count="66" uniqueCount="66">
  <si>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</si>
  <si>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</si>
  <si>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</si>
  <si>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</si>
  <si>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</si>
  <si>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</si>
  <si>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</si>
  <si>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</si>
  <si>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</si>
  <si>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</si>
  <si>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</si>
  <si>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</si>
  <si>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</si>
  <si>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</si>
  <si>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</si>
  <si>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</si>
  <si>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</si>
  <si>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</si>
  <si>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</si>
  <si>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</si>
  <si>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</si>
  <si>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</si>
  <si>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</si>
  <si>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</si>
  <si>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</si>
  <si>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</si>
  <si>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</si>
  <si>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</si>
  <si>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</si>
  <si>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</si>
  <si>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</si>
  <si>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</si>
  <si>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</si>
  <si>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</si>
  <si>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</si>
  <si>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</si>
  <si>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</si>
  <si>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</si>
  <si>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</si>
  <si>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</si>
  <si>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</si>
  <si>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</si>
  <si>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</si>
  <si>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</si>
  <si>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</si>
  <si>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</si>
  <si>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</si>
  <si>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</si>
  <si>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</si>
  <si>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</si>
  <si>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</si>
  <si>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</si>
  <si>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</si>
  <si>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</si>
  <si>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</si>
  <si>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</si>
  <si>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</si>
  <si>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</si>
  <si>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</si>
  <si>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</si>
  <si>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</si>
  <si>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</si>
  <si>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</si>
  <si>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</si>
  <si>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SAN MIGUEL DE ALLENDE, GTO.
GASTO POR CATEGORÍA PROGRAMÁTICA
Del 1 de Enero al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</si>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</sst>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12" xfId="8" applyNumberFormat="1" applyFont="1" applyFill="1" applyBorder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45</xdr:row>
      <xdr:rowOff>19050</xdr:rowOff>
    </xdr:from>
    <xdr:to>
      <xdr:col>8</xdr:col>
      <xdr:colOff>323850</xdr:colOff>
      <xdr:row>50</xdr:row>
      <xdr:rowOff>9525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332E7AD-460A-4751-8DED-75CAB56A903F}"/>
            </a:ext>
          </a:extLst>
        </xdr:cNvPr>
        <xdr:cNvGrpSpPr/>
      </xdr:nvGrpSpPr>
      <xdr:grpSpPr>
        <a:xfrm>
          <a:off x="781050" y="6962775"/>
          <a:ext cx="9372600" cy="704850"/>
          <a:chOff x="1076325" y="9401175"/>
          <a:chExt cx="9591675" cy="70485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83652CAF-311E-4C85-AFEA-123377760639}"/>
              </a:ext>
            </a:extLst>
          </xdr:cNvPr>
          <xdr:cNvSpPr txBox="1"/>
        </xdr:nvSpPr>
        <xdr:spPr>
          <a:xfrm>
            <a:off x="1076325" y="94392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Luis</a:t>
            </a:r>
            <a:r>
              <a:rPr lang="es-MX" sz="1100" baseline="0">
                <a:latin typeface="Calibri "/>
              </a:rPr>
              <a:t> Alberto Villarreal García</a:t>
            </a:r>
          </a:p>
          <a:p>
            <a:pPr algn="ctr"/>
            <a:r>
              <a:rPr lang="es-MX" sz="1100" baseline="0">
                <a:latin typeface="Calibri "/>
              </a:rPr>
              <a:t>Presidente Municipal</a:t>
            </a:r>
            <a:endParaRPr lang="es-MX" sz="1100">
              <a:latin typeface="Calibri 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75798459-C64C-4C4B-8C10-3AC3C38C2A17}"/>
              </a:ext>
            </a:extLst>
          </xdr:cNvPr>
          <xdr:cNvSpPr txBox="1"/>
        </xdr:nvSpPr>
        <xdr:spPr>
          <a:xfrm>
            <a:off x="8086725" y="942022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Maria Veronica Agundis Estrada  </a:t>
            </a:r>
          </a:p>
          <a:p>
            <a:pPr algn="ctr"/>
            <a:r>
              <a:rPr lang="es-MX" sz="1100">
                <a:latin typeface="Calibri "/>
              </a:rPr>
              <a:t>Síndico Municipal 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30C1E6D9-F343-4F30-AB92-A2D638298087}"/>
              </a:ext>
            </a:extLst>
          </xdr:cNvPr>
          <xdr:cNvSpPr txBox="1"/>
        </xdr:nvSpPr>
        <xdr:spPr>
          <a:xfrm>
            <a:off x="4591050" y="94011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Alejandro</a:t>
            </a:r>
            <a:r>
              <a:rPr lang="es-MX" sz="1100" baseline="0">
                <a:latin typeface="Calibri "/>
              </a:rPr>
              <a:t> Martínez Acosta  </a:t>
            </a:r>
          </a:p>
          <a:p>
            <a:pPr algn="ctr"/>
            <a:r>
              <a:rPr lang="es-MX" sz="1100" baseline="0">
                <a:latin typeface="Calibri "/>
              </a:rPr>
              <a:t>Tesoreria Municipal </a:t>
            </a:r>
            <a:endParaRPr lang="es-MX" sz="1100">
              <a:latin typeface="Calibri 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showGridLines="0" tabSelected="1" zoomScaleNormal="100" zoomScaleSheetLayoutView="90" workbookViewId="0">
      <selection activeCell="L26" sqref="L26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64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15000000</v>
      </c>
      <c r="E7" s="18">
        <f>SUM(E8:E9)</f>
        <v>3241008.63</v>
      </c>
      <c r="F7" s="18">
        <f t="shared" ref="F7:I7" si="0">SUM(F8:F9)</f>
        <v>18241008.629999999</v>
      </c>
      <c r="G7" s="18">
        <f t="shared" si="0"/>
        <v>2067174.74</v>
      </c>
      <c r="H7" s="18">
        <f t="shared" si="0"/>
        <v>2067174.74</v>
      </c>
      <c r="I7" s="18">
        <f t="shared" si="0"/>
        <v>16173833.889999999</v>
      </c>
    </row>
    <row r="8" spans="1:9" x14ac:dyDescent="0.2">
      <c r="A8" s="27" t="s">
        <v>41</v>
      </c>
      <c r="B8" s="9"/>
      <c r="C8" s="3" t="s">
        <v>1</v>
      </c>
      <c r="D8" s="19">
        <v>15000000</v>
      </c>
      <c r="E8" s="19">
        <v>3241008.63</v>
      </c>
      <c r="F8" s="19">
        <f>D8+E8</f>
        <v>18241008.629999999</v>
      </c>
      <c r="G8" s="19">
        <v>2067174.74</v>
      </c>
      <c r="H8" s="19">
        <v>2067174.74</v>
      </c>
      <c r="I8" s="19">
        <f>F8-G8</f>
        <v>16173833.889999999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784522907.63999999</v>
      </c>
      <c r="E10" s="18">
        <f>SUM(E11:E18)</f>
        <v>132121161.54000001</v>
      </c>
      <c r="F10" s="18">
        <f t="shared" ref="F10:I10" si="1">SUM(F11:F18)</f>
        <v>916644069.17999995</v>
      </c>
      <c r="G10" s="18">
        <f t="shared" si="1"/>
        <v>120993437.20999999</v>
      </c>
      <c r="H10" s="18">
        <f t="shared" si="1"/>
        <v>119742821.98999999</v>
      </c>
      <c r="I10" s="18">
        <f t="shared" si="1"/>
        <v>795650631.96999991</v>
      </c>
    </row>
    <row r="11" spans="1:9" x14ac:dyDescent="0.2">
      <c r="A11" s="27" t="s">
        <v>46</v>
      </c>
      <c r="B11" s="9"/>
      <c r="C11" s="3" t="s">
        <v>4</v>
      </c>
      <c r="D11" s="19">
        <v>784522907.63999999</v>
      </c>
      <c r="E11" s="19">
        <v>132121161.54000001</v>
      </c>
      <c r="F11" s="19">
        <f t="shared" ref="F11:F18" si="2">D11+E11</f>
        <v>916644069.17999995</v>
      </c>
      <c r="G11" s="19">
        <v>120993437.20999999</v>
      </c>
      <c r="H11" s="19">
        <v>119742821.98999999</v>
      </c>
      <c r="I11" s="19">
        <f t="shared" ref="I11:I18" si="3">F11-G11</f>
        <v>795650631.96999991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93967763.989999995</v>
      </c>
      <c r="E19" s="18">
        <f>SUM(E20:E22)</f>
        <v>6270690.4800000004</v>
      </c>
      <c r="F19" s="18">
        <f t="shared" ref="F19:I19" si="4">SUM(F20:F22)</f>
        <v>100238454.47</v>
      </c>
      <c r="G19" s="18">
        <f t="shared" si="4"/>
        <v>26102012.969999999</v>
      </c>
      <c r="H19" s="18">
        <f t="shared" si="4"/>
        <v>26133373.969999999</v>
      </c>
      <c r="I19" s="18">
        <f t="shared" si="4"/>
        <v>74136441.5</v>
      </c>
    </row>
    <row r="20" spans="1:9" x14ac:dyDescent="0.2">
      <c r="A20" s="27" t="s">
        <v>54</v>
      </c>
      <c r="B20" s="9"/>
      <c r="C20" s="3" t="s">
        <v>13</v>
      </c>
      <c r="D20" s="19">
        <v>88136246.629999995</v>
      </c>
      <c r="E20" s="19">
        <v>6270690.4800000004</v>
      </c>
      <c r="F20" s="19">
        <f t="shared" ref="F20:F22" si="5">D20+E20</f>
        <v>94406937.109999999</v>
      </c>
      <c r="G20" s="19">
        <v>24755112.02</v>
      </c>
      <c r="H20" s="19">
        <v>24793119.52</v>
      </c>
      <c r="I20" s="19">
        <f t="shared" ref="I20:I22" si="6">F20-G20</f>
        <v>69651825.090000004</v>
      </c>
    </row>
    <row r="21" spans="1:9" x14ac:dyDescent="0.2">
      <c r="A21" s="27" t="s">
        <v>43</v>
      </c>
      <c r="B21" s="9"/>
      <c r="C21" s="3" t="s">
        <v>14</v>
      </c>
      <c r="D21" s="19">
        <v>5831517.3600000003</v>
      </c>
      <c r="E21" s="19">
        <v>0</v>
      </c>
      <c r="F21" s="19">
        <f t="shared" si="5"/>
        <v>5831517.3600000003</v>
      </c>
      <c r="G21" s="19">
        <v>1346900.95</v>
      </c>
      <c r="H21" s="19">
        <v>1340254.45</v>
      </c>
      <c r="I21" s="19">
        <f t="shared" si="6"/>
        <v>4484616.41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7832525.5</v>
      </c>
      <c r="E26" s="18">
        <f>SUM(E27:E30)</f>
        <v>0</v>
      </c>
      <c r="F26" s="18">
        <f t="shared" ref="F26:I26" si="10">SUM(F27:F30)</f>
        <v>7832525.5</v>
      </c>
      <c r="G26" s="18">
        <f t="shared" si="10"/>
        <v>2004158.1</v>
      </c>
      <c r="H26" s="18">
        <f t="shared" si="10"/>
        <v>2004158.1</v>
      </c>
      <c r="I26" s="18">
        <f t="shared" si="10"/>
        <v>5828367.4000000004</v>
      </c>
    </row>
    <row r="27" spans="1:9" x14ac:dyDescent="0.2">
      <c r="A27" s="27" t="s">
        <v>56</v>
      </c>
      <c r="B27" s="9"/>
      <c r="C27" s="3" t="s">
        <v>20</v>
      </c>
      <c r="D27" s="19">
        <v>7832525.5</v>
      </c>
      <c r="E27" s="19">
        <v>0</v>
      </c>
      <c r="F27" s="19">
        <f t="shared" ref="F27:F30" si="11">D27+E27</f>
        <v>7832525.5</v>
      </c>
      <c r="G27" s="19">
        <v>2004158.1</v>
      </c>
      <c r="H27" s="19">
        <v>2004158.1</v>
      </c>
      <c r="I27" s="19">
        <f t="shared" ref="I27:I30" si="12">F27-G27</f>
        <v>5828367.4000000004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140804572.16999999</v>
      </c>
      <c r="E31" s="18">
        <f>SUM(E32:E35)</f>
        <v>0</v>
      </c>
      <c r="F31" s="18">
        <f t="shared" ref="F31:I31" si="13">SUM(F32:F35)</f>
        <v>140804572.16999999</v>
      </c>
      <c r="G31" s="18">
        <f t="shared" si="13"/>
        <v>2067174.74</v>
      </c>
      <c r="H31" s="18">
        <f t="shared" si="13"/>
        <v>2067174.74</v>
      </c>
      <c r="I31" s="18">
        <f t="shared" si="13"/>
        <v>138737397.42999998</v>
      </c>
    </row>
    <row r="32" spans="1:9" x14ac:dyDescent="0.2">
      <c r="A32" s="27" t="s">
        <v>60</v>
      </c>
      <c r="B32" s="9"/>
      <c r="C32" s="3" t="s">
        <v>25</v>
      </c>
      <c r="D32" s="19">
        <v>140804572.16999999</v>
      </c>
      <c r="E32" s="19">
        <v>0</v>
      </c>
      <c r="F32" s="19">
        <f t="shared" ref="F32:F35" si="14">D32+E32</f>
        <v>140804572.16999999</v>
      </c>
      <c r="G32" s="19">
        <v>2067174.74</v>
      </c>
      <c r="H32" s="19">
        <v>2067174.74</v>
      </c>
      <c r="I32" s="19">
        <f t="shared" ref="I32:I35" si="15">F32-G32</f>
        <v>138737397.42999998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1042127769.3</v>
      </c>
      <c r="E37" s="24">
        <f t="shared" ref="E37:I37" si="16">SUM(E7+E10+E19+E23+E26+E31)</f>
        <v>141632860.65000001</v>
      </c>
      <c r="F37" s="24">
        <f t="shared" si="16"/>
        <v>1183760629.95</v>
      </c>
      <c r="G37" s="24">
        <f t="shared" si="16"/>
        <v>153233957.75999999</v>
      </c>
      <c r="H37" s="24">
        <f t="shared" si="16"/>
        <v>152014703.53999999</v>
      </c>
      <c r="I37" s="24">
        <f t="shared" si="16"/>
        <v>1030526672.1899998</v>
      </c>
    </row>
    <row r="38" spans="1:9" x14ac:dyDescent="0.2">
      <c r="A38" s="28" t="s">
        <v>65</v>
      </c>
      <c r="B38" s="28"/>
      <c r="C38" s="28"/>
      <c r="D38" s="28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2019-04-29T20:26:09Z</cp:lastPrinted>
  <dcterms:created xsi:type="dcterms:W3CDTF">2012-12-11T21:13:37Z</dcterms:created>
  <dcterms:modified xsi:type="dcterms:W3CDTF">2019-04-29T20:56:09Z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