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DF4B9065-8913-4107-8CA5-58DB45AC851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21" i="4"/>
  <c r="H16" i="4"/>
  <c r="E16" i="4"/>
  <c r="H39" i="4"/>
  <c r="E31" i="4"/>
  <c r="E39" i="4" s="1"/>
</calcChain>
</file>

<file path=xl/sharedStrings.xml><?xml version="1.0" encoding="utf-8"?>
<sst xmlns="http://schemas.openxmlformats.org/spreadsheetml/2006/main" count="98" uniqueCount="51">
  <si>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</si>
  <si>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</si>
  <si>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</si>
  <si>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</si>
  <si>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</si>
  <si>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</si>
  <si>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</si>
  <si>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</si>
  <si>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</si>
  <si>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</si>
  <si>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</si>
  <si>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</si>
  <si>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</si>
  <si>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</si>
  <si>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</si>
  <si>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</si>
  <si>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</si>
  <si>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</si>
  <si>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</si>
  <si>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</si>
  <si>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</si>
  <si>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</si>
  <si>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</si>
  <si>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</si>
  <si>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</si>
  <si>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</si>
  <si>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</si>
  <si>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</si>
  <si>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</si>
  <si>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</si>
  <si>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</si>
  <si>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</si>
  <si>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</si>
  <si>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</si>
  <si>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</si>
  <si>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</si>
  <si>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</si>
  <si>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</si>
  <si>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</si>
  <si>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</si>
  <si>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</si>
  <si>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</si>
  <si>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</si>
  <si>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</si>
  <si>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</si>
  <si>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</si>
  <si>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</si>
  <si>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</si>
  <si>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</si>
  <si>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MUNICIPIO DE SAN MIGUEL DE ALLENDE, GTO.
ESTADO ANALÍTICO DE INGRESOS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</si>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</sst>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47</xdr:row>
      <xdr:rowOff>85725</xdr:rowOff>
    </xdr:from>
    <xdr:to>
      <xdr:col>7</xdr:col>
      <xdr:colOff>828675</xdr:colOff>
      <xdr:row>52</xdr:row>
      <xdr:rowOff>76200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228E392-24E2-4300-8EA9-CBA8F4602BFA}"/>
            </a:ext>
          </a:extLst>
        </xdr:cNvPr>
        <xdr:cNvGrpSpPr/>
      </xdr:nvGrpSpPr>
      <xdr:grpSpPr>
        <a:xfrm>
          <a:off x="400050" y="7762875"/>
          <a:ext cx="93726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E811CD9-E4A5-4EB6-BDF7-DF48686D043C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E59FE1A-81FB-4794-A9DD-EF989D5283D1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7F8F60B3-2B20-492D-B041-83BA687FEC26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H54" sqref="A1:H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49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9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9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2"/>
      <c r="B5" s="42" t="s">
        <v>0</v>
      </c>
      <c r="C5" s="21">
        <v>343820483</v>
      </c>
      <c r="D5" s="21">
        <v>832868.08</v>
      </c>
      <c r="E5" s="21">
        <f>C5+D5</f>
        <v>344653351.07999998</v>
      </c>
      <c r="F5" s="21">
        <v>146172807.77000001</v>
      </c>
      <c r="G5" s="21">
        <v>146172807.77000001</v>
      </c>
      <c r="H5" s="21">
        <f>G5-C5</f>
        <v>-197647675.22999999</v>
      </c>
      <c r="I5" s="44" t="s">
        <v>38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48</v>
      </c>
    </row>
    <row r="7" spans="1:9" x14ac:dyDescent="0.2">
      <c r="A7" s="32"/>
      <c r="B7" s="42" t="s">
        <v>2</v>
      </c>
      <c r="C7" s="22">
        <v>1587858</v>
      </c>
      <c r="D7" s="22">
        <v>0</v>
      </c>
      <c r="E7" s="22">
        <f t="shared" si="0"/>
        <v>1587858</v>
      </c>
      <c r="F7" s="22">
        <v>987381.04</v>
      </c>
      <c r="G7" s="22">
        <v>987381.04</v>
      </c>
      <c r="H7" s="22">
        <f t="shared" si="1"/>
        <v>-600476.96</v>
      </c>
      <c r="I7" s="44" t="s">
        <v>39</v>
      </c>
    </row>
    <row r="8" spans="1:9" x14ac:dyDescent="0.2">
      <c r="A8" s="32"/>
      <c r="B8" s="42" t="s">
        <v>3</v>
      </c>
      <c r="C8" s="22">
        <v>99937491</v>
      </c>
      <c r="D8" s="22">
        <v>8661405.6300000008</v>
      </c>
      <c r="E8" s="22">
        <f t="shared" si="0"/>
        <v>108598896.63</v>
      </c>
      <c r="F8" s="22">
        <v>20792488.75</v>
      </c>
      <c r="G8" s="22">
        <v>20792488.75</v>
      </c>
      <c r="H8" s="22">
        <f t="shared" si="1"/>
        <v>-79145002.25</v>
      </c>
      <c r="I8" s="44" t="s">
        <v>40</v>
      </c>
    </row>
    <row r="9" spans="1:9" x14ac:dyDescent="0.2">
      <c r="A9" s="32"/>
      <c r="B9" s="42" t="s">
        <v>4</v>
      </c>
      <c r="C9" s="22">
        <v>11147871</v>
      </c>
      <c r="D9" s="22">
        <v>135300</v>
      </c>
      <c r="E9" s="22">
        <f t="shared" si="0"/>
        <v>11283171</v>
      </c>
      <c r="F9" s="22">
        <v>5973835.21</v>
      </c>
      <c r="G9" s="22">
        <v>5973835.21</v>
      </c>
      <c r="H9" s="22">
        <f t="shared" si="1"/>
        <v>-5174035.79</v>
      </c>
      <c r="I9" s="44" t="s">
        <v>41</v>
      </c>
    </row>
    <row r="10" spans="1:9" x14ac:dyDescent="0.2">
      <c r="A10" s="33"/>
      <c r="B10" s="43" t="s">
        <v>5</v>
      </c>
      <c r="C10" s="22">
        <v>10197693</v>
      </c>
      <c r="D10" s="22">
        <v>884455</v>
      </c>
      <c r="E10" s="22">
        <f t="shared" ref="E10:E13" si="2">C10+D10</f>
        <v>11082148</v>
      </c>
      <c r="F10" s="22">
        <v>3171470.44</v>
      </c>
      <c r="G10" s="22">
        <v>3171470.44</v>
      </c>
      <c r="H10" s="22">
        <f t="shared" ref="H10:H13" si="3">G10-C10</f>
        <v>-7026222.5600000005</v>
      </c>
      <c r="I10" s="44" t="s">
        <v>42</v>
      </c>
    </row>
    <row r="11" spans="1:9" x14ac:dyDescent="0.2">
      <c r="A11" s="39"/>
      <c r="B11" s="42" t="s">
        <v>25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43</v>
      </c>
    </row>
    <row r="12" spans="1:9" ht="22.5" x14ac:dyDescent="0.2">
      <c r="A12" s="39"/>
      <c r="B12" s="42" t="s">
        <v>26</v>
      </c>
      <c r="C12" s="22">
        <v>466749966</v>
      </c>
      <c r="D12" s="22">
        <v>3248294.16</v>
      </c>
      <c r="E12" s="22">
        <f t="shared" si="2"/>
        <v>469998260.16000003</v>
      </c>
      <c r="F12" s="22">
        <v>133613594.04000001</v>
      </c>
      <c r="G12" s="22">
        <v>133613594.04000001</v>
      </c>
      <c r="H12" s="22">
        <f t="shared" si="3"/>
        <v>-333136371.95999998</v>
      </c>
      <c r="I12" s="44" t="s">
        <v>44</v>
      </c>
    </row>
    <row r="13" spans="1:9" ht="22.5" x14ac:dyDescent="0.2">
      <c r="A13" s="39"/>
      <c r="B13" s="42" t="s">
        <v>27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4" t="s">
        <v>45</v>
      </c>
    </row>
    <row r="14" spans="1:9" x14ac:dyDescent="0.2">
      <c r="A14" s="32"/>
      <c r="B14" s="42" t="s">
        <v>6</v>
      </c>
      <c r="C14" s="22">
        <v>108686407.3</v>
      </c>
      <c r="D14" s="22">
        <v>127870537.78</v>
      </c>
      <c r="E14" s="22">
        <f t="shared" ref="E14" si="4">C14+D14</f>
        <v>236556945.07999998</v>
      </c>
      <c r="F14" s="22">
        <v>8557675.1199999992</v>
      </c>
      <c r="G14" s="22">
        <v>8557675.1199999992</v>
      </c>
      <c r="H14" s="22">
        <f t="shared" ref="H14" si="5">G14-C14</f>
        <v>-100128732.17999999</v>
      </c>
      <c r="I14" s="44" t="s">
        <v>46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47</v>
      </c>
    </row>
    <row r="16" spans="1:9" x14ac:dyDescent="0.2">
      <c r="A16" s="9"/>
      <c r="B16" s="10" t="s">
        <v>14</v>
      </c>
      <c r="C16" s="23">
        <f>SUM(C5:C14)</f>
        <v>1042127769.3</v>
      </c>
      <c r="D16" s="23">
        <f t="shared" ref="D16:H16" si="6">SUM(D5:D14)</f>
        <v>141632860.65000001</v>
      </c>
      <c r="E16" s="23">
        <f t="shared" si="6"/>
        <v>1183760629.95</v>
      </c>
      <c r="F16" s="23">
        <f t="shared" si="6"/>
        <v>319269252.37</v>
      </c>
      <c r="G16" s="11">
        <f t="shared" si="6"/>
        <v>319269252.37</v>
      </c>
      <c r="H16" s="12">
        <f t="shared" si="6"/>
        <v>-722858516.92999995</v>
      </c>
      <c r="I16" s="44" t="s">
        <v>47</v>
      </c>
    </row>
    <row r="17" spans="1:9" x14ac:dyDescent="0.2">
      <c r="A17" s="34"/>
      <c r="B17" s="28"/>
      <c r="C17" s="29"/>
      <c r="D17" s="29"/>
      <c r="E17" s="35"/>
      <c r="F17" s="30" t="s">
        <v>22</v>
      </c>
      <c r="G17" s="36"/>
      <c r="H17" s="27"/>
      <c r="I17" s="44" t="s">
        <v>47</v>
      </c>
    </row>
    <row r="18" spans="1:9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  <c r="I18" s="44" t="s">
        <v>47</v>
      </c>
    </row>
    <row r="19" spans="1:9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  <c r="I19" s="44" t="s">
        <v>47</v>
      </c>
    </row>
    <row r="20" spans="1:9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  <c r="I20" s="44" t="s">
        <v>47</v>
      </c>
    </row>
    <row r="21" spans="1:9" x14ac:dyDescent="0.2">
      <c r="A21" s="40" t="s">
        <v>28</v>
      </c>
      <c r="B21" s="15"/>
      <c r="C21" s="24">
        <f t="shared" ref="C21:H21" si="7">SUM(C22+C23+C24+C25+C26+C27+C28+C29)</f>
        <v>933441362</v>
      </c>
      <c r="D21" s="24">
        <f t="shared" si="7"/>
        <v>13762322.870000001</v>
      </c>
      <c r="E21" s="24">
        <f t="shared" si="7"/>
        <v>602550333.78999996</v>
      </c>
      <c r="F21" s="24">
        <f t="shared" si="7"/>
        <v>310711577.25</v>
      </c>
      <c r="G21" s="24">
        <f t="shared" si="7"/>
        <v>310711577.25</v>
      </c>
      <c r="H21" s="24">
        <f t="shared" si="7"/>
        <v>-622729784.75</v>
      </c>
      <c r="I21" s="44" t="s">
        <v>47</v>
      </c>
    </row>
    <row r="22" spans="1:9" x14ac:dyDescent="0.2">
      <c r="A22" s="16"/>
      <c r="B22" s="17" t="s">
        <v>0</v>
      </c>
      <c r="C22" s="25">
        <v>343820483</v>
      </c>
      <c r="D22" s="25">
        <v>832868.08</v>
      </c>
      <c r="E22" s="25">
        <v>0</v>
      </c>
      <c r="F22" s="25">
        <v>146172807.77000001</v>
      </c>
      <c r="G22" s="25">
        <v>146172807.77000001</v>
      </c>
      <c r="H22" s="25">
        <f t="shared" ref="H22:H25" si="8">G22-C22</f>
        <v>-197647675.22999999</v>
      </c>
      <c r="I22" s="44" t="s">
        <v>38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ref="E23:E25" si="9">C23+D23</f>
        <v>0</v>
      </c>
      <c r="F23" s="25">
        <v>0</v>
      </c>
      <c r="G23" s="25">
        <v>0</v>
      </c>
      <c r="H23" s="25">
        <f t="shared" si="8"/>
        <v>0</v>
      </c>
      <c r="I23" s="44" t="s">
        <v>48</v>
      </c>
    </row>
    <row r="24" spans="1:9" x14ac:dyDescent="0.2">
      <c r="A24" s="16"/>
      <c r="B24" s="17" t="s">
        <v>2</v>
      </c>
      <c r="C24" s="25">
        <v>1587858</v>
      </c>
      <c r="D24" s="25">
        <v>0</v>
      </c>
      <c r="E24" s="25">
        <f t="shared" si="9"/>
        <v>1587858</v>
      </c>
      <c r="F24" s="25">
        <v>987381.04</v>
      </c>
      <c r="G24" s="25">
        <v>987381.04</v>
      </c>
      <c r="H24" s="25">
        <f t="shared" si="8"/>
        <v>-600476.96</v>
      </c>
      <c r="I24" s="44" t="s">
        <v>39</v>
      </c>
    </row>
    <row r="25" spans="1:9" x14ac:dyDescent="0.2">
      <c r="A25" s="16"/>
      <c r="B25" s="17" t="s">
        <v>3</v>
      </c>
      <c r="C25" s="25">
        <v>99937491</v>
      </c>
      <c r="D25" s="25">
        <v>8661405.6300000008</v>
      </c>
      <c r="E25" s="25">
        <f t="shared" si="9"/>
        <v>108598896.63</v>
      </c>
      <c r="F25" s="25">
        <v>20792488.75</v>
      </c>
      <c r="G25" s="25">
        <v>20792488.75</v>
      </c>
      <c r="H25" s="25">
        <f t="shared" si="8"/>
        <v>-79145002.25</v>
      </c>
      <c r="I25" s="44" t="s">
        <v>40</v>
      </c>
    </row>
    <row r="26" spans="1:9" x14ac:dyDescent="0.2">
      <c r="A26" s="16"/>
      <c r="B26" s="17" t="s">
        <v>29</v>
      </c>
      <c r="C26" s="25">
        <v>11147871</v>
      </c>
      <c r="D26" s="25">
        <v>135300</v>
      </c>
      <c r="E26" s="25">
        <f t="shared" ref="E26" si="10">C26+D26</f>
        <v>11283171</v>
      </c>
      <c r="F26" s="25">
        <v>5973835.21</v>
      </c>
      <c r="G26" s="25">
        <v>5973835.21</v>
      </c>
      <c r="H26" s="25">
        <f t="shared" ref="H26" si="11">G26-C26</f>
        <v>-5174035.79</v>
      </c>
      <c r="I26" s="44" t="s">
        <v>41</v>
      </c>
    </row>
    <row r="27" spans="1:9" x14ac:dyDescent="0.2">
      <c r="A27" s="16"/>
      <c r="B27" s="17" t="s">
        <v>30</v>
      </c>
      <c r="C27" s="25">
        <v>10197693</v>
      </c>
      <c r="D27" s="25">
        <v>884455</v>
      </c>
      <c r="E27" s="25">
        <f t="shared" ref="E27:E29" si="12">C27+D27</f>
        <v>11082148</v>
      </c>
      <c r="F27" s="25">
        <v>3171470.44</v>
      </c>
      <c r="G27" s="25">
        <v>3171470.44</v>
      </c>
      <c r="H27" s="25">
        <f t="shared" ref="H27:H29" si="13">G27-C27</f>
        <v>-7026222.5600000005</v>
      </c>
      <c r="I27" s="44" t="s">
        <v>42</v>
      </c>
    </row>
    <row r="28" spans="1:9" ht="22.5" x14ac:dyDescent="0.2">
      <c r="A28" s="16"/>
      <c r="B28" s="17" t="s">
        <v>31</v>
      </c>
      <c r="C28" s="25">
        <v>466749966</v>
      </c>
      <c r="D28" s="25">
        <v>3248294.16</v>
      </c>
      <c r="E28" s="25">
        <f t="shared" si="12"/>
        <v>469998260.16000003</v>
      </c>
      <c r="F28" s="25">
        <v>133613594.04000001</v>
      </c>
      <c r="G28" s="25">
        <v>133613594.04000001</v>
      </c>
      <c r="H28" s="25">
        <f t="shared" si="13"/>
        <v>-333136371.95999998</v>
      </c>
      <c r="I28" s="44" t="s">
        <v>44</v>
      </c>
    </row>
    <row r="29" spans="1:9" ht="22.5" x14ac:dyDescent="0.2">
      <c r="A29" s="16"/>
      <c r="B29" s="17" t="s">
        <v>27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45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47</v>
      </c>
    </row>
    <row r="31" spans="1:9" x14ac:dyDescent="0.2">
      <c r="A31" s="40" t="s">
        <v>7</v>
      </c>
      <c r="B31" s="15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4" t="s">
        <v>47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48</v>
      </c>
    </row>
    <row r="33" spans="1:9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41</v>
      </c>
    </row>
    <row r="34" spans="1:9" x14ac:dyDescent="0.2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43</v>
      </c>
    </row>
    <row r="35" spans="1:9" ht="22.5" x14ac:dyDescent="0.2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4" t="s">
        <v>45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47</v>
      </c>
    </row>
    <row r="37" spans="1:9" x14ac:dyDescent="0.2">
      <c r="A37" s="41" t="s">
        <v>34</v>
      </c>
      <c r="B37" s="18"/>
      <c r="C37" s="26">
        <f t="shared" ref="C37:H37" si="17">SUM(C38)</f>
        <v>108686407.3</v>
      </c>
      <c r="D37" s="26">
        <f t="shared" si="17"/>
        <v>127870537.78</v>
      </c>
      <c r="E37" s="26">
        <f t="shared" si="17"/>
        <v>236556945.07999998</v>
      </c>
      <c r="F37" s="26">
        <f t="shared" si="17"/>
        <v>8557675.1199999992</v>
      </c>
      <c r="G37" s="26">
        <f t="shared" si="17"/>
        <v>8557675.1199999992</v>
      </c>
      <c r="H37" s="26">
        <f t="shared" si="17"/>
        <v>-100128732.17999999</v>
      </c>
      <c r="I37" s="44" t="s">
        <v>47</v>
      </c>
    </row>
    <row r="38" spans="1:9" x14ac:dyDescent="0.2">
      <c r="A38" s="14"/>
      <c r="B38" s="17" t="s">
        <v>6</v>
      </c>
      <c r="C38" s="25">
        <v>108686407.3</v>
      </c>
      <c r="D38" s="25">
        <v>127870537.78</v>
      </c>
      <c r="E38" s="25">
        <f>C38+D38</f>
        <v>236556945.07999998</v>
      </c>
      <c r="F38" s="25">
        <v>8557675.1199999992</v>
      </c>
      <c r="G38" s="25">
        <v>8557675.1199999992</v>
      </c>
      <c r="H38" s="25">
        <f>G38-C38</f>
        <v>-100128732.17999999</v>
      </c>
      <c r="I38" s="44" t="s">
        <v>46</v>
      </c>
    </row>
    <row r="39" spans="1:9" x14ac:dyDescent="0.2">
      <c r="A39" s="19"/>
      <c r="B39" s="20" t="s">
        <v>14</v>
      </c>
      <c r="C39" s="23">
        <f>SUM(C37+C31+C21)</f>
        <v>1042127769.3</v>
      </c>
      <c r="D39" s="23">
        <f t="shared" ref="D39:H39" si="18">SUM(D37+D31+D21)</f>
        <v>141632860.65000001</v>
      </c>
      <c r="E39" s="23">
        <f t="shared" si="18"/>
        <v>839107278.86999989</v>
      </c>
      <c r="F39" s="23">
        <f t="shared" si="18"/>
        <v>319269252.37</v>
      </c>
      <c r="G39" s="23">
        <f t="shared" si="18"/>
        <v>319269252.37</v>
      </c>
      <c r="H39" s="12">
        <f t="shared" si="18"/>
        <v>-722858516.92999995</v>
      </c>
      <c r="I39" s="44" t="s">
        <v>47</v>
      </c>
    </row>
    <row r="40" spans="1:9" x14ac:dyDescent="0.2">
      <c r="A40" s="45" t="s">
        <v>50</v>
      </c>
      <c r="B40" s="45"/>
      <c r="C40" s="45"/>
      <c r="D40" s="45"/>
      <c r="E40" s="45"/>
      <c r="F40" s="45"/>
      <c r="G40" s="31"/>
      <c r="H40" s="27"/>
      <c r="I40" s="44" t="s">
        <v>47</v>
      </c>
    </row>
    <row r="42" spans="1:9" ht="22.5" hidden="1" x14ac:dyDescent="0.2">
      <c r="B42" s="37" t="s">
        <v>35</v>
      </c>
    </row>
    <row r="43" spans="1:9" hidden="1" x14ac:dyDescent="0.2">
      <c r="B43" s="38" t="s">
        <v>36</v>
      </c>
    </row>
    <row r="44" spans="1:9" hidden="1" x14ac:dyDescent="0.2">
      <c r="B44" s="38" t="s">
        <v>37</v>
      </c>
    </row>
  </sheetData>
  <sheetProtection formatCells="0" formatColumns="0" formatRows="0" insertRows="0" autoFilter="0"/>
  <mergeCells count="8">
    <mergeCell ref="A40:F40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2019-04-29T20:14:13Z</cp:lastPrinted>
  <dcterms:created xsi:type="dcterms:W3CDTF">2012-12-11T20:48:19Z</dcterms:created>
  <dcterms:modified xsi:type="dcterms:W3CDTF">2019-04-29T20:56:18Z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