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3° TRIM 2018\LDF\"/>
    </mc:Choice>
  </mc:AlternateContent>
  <xr:revisionPtr revIDLastSave="0" documentId="8_{FC618E0C-DA97-4FC7-8243-A529B6ADF3CF}" xr6:coauthVersionLast="40" xr6:coauthVersionMax="40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Hoja1" sheetId="5" state="hidden" r:id="rId1"/>
    <sheet name="F6a" sheetId="1" state="hidden" r:id="rId2"/>
    <sheet name="F6b" sheetId="2" state="hidden" r:id="rId3"/>
    <sheet name="F6c" sheetId="3" r:id="rId4"/>
    <sheet name="F6d" sheetId="4" state="hidden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D26" i="2"/>
  <c r="G42" i="3"/>
  <c r="C42" i="3"/>
  <c r="D42" i="3"/>
  <c r="H25" i="3"/>
  <c r="F5" i="3"/>
  <c r="H16" i="3"/>
  <c r="H145" i="1"/>
  <c r="H141" i="1"/>
  <c r="H118" i="1"/>
  <c r="H98" i="1"/>
  <c r="H23" i="1"/>
  <c r="D4" i="1"/>
  <c r="H13" i="1"/>
  <c r="C16" i="4"/>
  <c r="C27" i="4" s="1"/>
  <c r="C79" i="1"/>
  <c r="G79" i="1"/>
  <c r="C5" i="3"/>
  <c r="G5" i="3"/>
  <c r="E4" i="4"/>
  <c r="E27" i="4" s="1"/>
  <c r="F79" i="1"/>
  <c r="B27" i="4"/>
  <c r="F4" i="1"/>
  <c r="H33" i="1"/>
  <c r="H53" i="1"/>
  <c r="H57" i="1"/>
  <c r="D79" i="1"/>
  <c r="B26" i="2"/>
  <c r="F26" i="2"/>
  <c r="D5" i="3"/>
  <c r="H36" i="3"/>
  <c r="H43" i="3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s="1"/>
  <c r="G27" i="4" l="1"/>
  <c r="G79" i="3"/>
  <c r="D79" i="3"/>
  <c r="C79" i="3"/>
  <c r="F79" i="3"/>
  <c r="H42" i="3"/>
  <c r="H5" i="3"/>
  <c r="G26" i="2"/>
  <c r="C154" i="1"/>
  <c r="G154" i="1"/>
  <c r="H79" i="1"/>
  <c r="D154" i="1"/>
  <c r="H4" i="1"/>
  <c r="F154" i="1"/>
  <c r="E154" i="1"/>
  <c r="E79" i="3"/>
  <c r="H79" i="3" l="1"/>
  <c r="H154" i="1"/>
</calcChain>
</file>

<file path=xl/sharedStrings.xml><?xml version="1.0" encoding="utf-8"?>
<sst xmlns="http://schemas.openxmlformats.org/spreadsheetml/2006/main" count="468" uniqueCount="329">
  <si>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</si>
  <si>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</si>
  <si>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</si>
  <si>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</si>
  <si>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</si>
  <si>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</si>
  <si>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</si>
  <si>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</si>
  <si>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</si>
  <si>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</si>
  <si>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</si>
  <si>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</si>
  <si>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</si>
  <si>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</si>
  <si>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</si>
  <si>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</si>
  <si>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</si>
  <si>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</si>
  <si>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</si>
  <si>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</si>
  <si>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</si>
  <si>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</si>
  <si>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</si>
  <si>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</si>
  <si>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</si>
  <si>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</si>
  <si>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</si>
  <si>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</si>
  <si>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</si>
  <si>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</si>
  <si>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</si>
  <si>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</si>
  <si>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</si>
  <si>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</si>
  <si>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</si>
  <si>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</si>
  <si>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</si>
  <si>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</si>
  <si>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</si>
  <si>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</si>
  <si>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</si>
  <si>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</si>
  <si>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</si>
  <si>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</si>
  <si>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</si>
  <si>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</si>
  <si>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</si>
  <si>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</si>
  <si>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</si>
  <si>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</si>
  <si>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</si>
  <si>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</si>
  <si>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</si>
  <si>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</si>
  <si>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</si>
  <si>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</si>
  <si>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</si>
  <si>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</si>
  <si>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</si>
  <si>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</si>
  <si>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</si>
  <si>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</si>
  <si>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</si>
  <si>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</si>
  <si>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</si>
  <si>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</si>
  <si>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</si>
  <si>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</si>
  <si>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</si>
  <si>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</si>
  <si>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</si>
  <si>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</si>
  <si>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</si>
  <si>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</si>
  <si>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</si>
  <si>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</si>
  <si>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</si>
  <si>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</si>
  <si>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</si>
  <si>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</si>
  <si>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</si>
  <si>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</si>
  <si>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</si>
  <si>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</si>
  <si>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</si>
  <si>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</si>
  <si>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</si>
  <si>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</si>
  <si>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</si>
  <si>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</si>
  <si>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</si>
  <si>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</si>
  <si>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</si>
  <si>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</si>
  <si>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</si>
  <si>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</si>
  <si>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</si>
  <si>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</si>
  <si>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</si>
  <si>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</si>
  <si>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</si>
  <si>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</si>
  <si>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</si>
  <si>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</si>
  <si>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</si>
  <si>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</si>
  <si>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</si>
  <si>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</si>
  <si>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</si>
  <si>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</si>
  <si>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</si>
  <si>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</si>
  <si>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</si>
  <si>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</si>
  <si>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</si>
  <si>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</si>
  <si>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</si>
  <si>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</si>
  <si>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</si>
  <si>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</si>
  <si>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</si>
  <si>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</si>
  <si>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</si>
  <si>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</si>
  <si>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</si>
  <si>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</si>
  <si>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</si>
  <si>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</si>
  <si>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</si>
  <si>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</si>
  <si>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</si>
  <si>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</si>
  <si>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</si>
  <si>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</si>
  <si>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</si>
  <si>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</si>
  <si>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</si>
  <si>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</si>
  <si>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</si>
  <si>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</si>
  <si>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</si>
  <si>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</si>
  <si>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</si>
  <si>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</si>
  <si>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</si>
  <si>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</si>
  <si>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</si>
  <si>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</si>
  <si>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</si>
  <si>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</si>
  <si>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</si>
  <si>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</si>
  <si>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</si>
  <si>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</si>
  <si>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</si>
  <si>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</si>
  <si>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</si>
  <si>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</si>
  <si>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</si>
  <si>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</si>
  <si>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</si>
  <si>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</si>
  <si>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</si>
  <si>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</si>
  <si>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</si>
  <si>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</si>
  <si>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</si>
  <si>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</si>
  <si>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</si>
  <si>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</si>
  <si>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</si>
  <si>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</si>
  <si>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</si>
  <si>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</si>
  <si>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</si>
  <si>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</si>
  <si>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</si>
  <si>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</si>
  <si>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</si>
  <si>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</si>
  <si>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</si>
  <si>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</si>
  <si>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</si>
  <si>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</si>
  <si>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</si>
  <si>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</si>
  <si>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</si>
  <si>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</si>
  <si>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</si>
  <si>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</si>
  <si>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</si>
  <si>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</si>
  <si>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</si>
  <si>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</si>
  <si>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</si>
  <si>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</si>
  <si>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</si>
  <si>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</si>
  <si>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</si>
  <si>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</si>
  <si>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</si>
  <si>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</si>
  <si>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</si>
  <si>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</si>
  <si>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</si>
  <si>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</si>
  <si>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</si>
  <si>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</si>
  <si>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</si>
  <si>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</si>
  <si>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</si>
  <si>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</si>
  <si>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</si>
  <si>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</si>
  <si>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</si>
  <si>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</si>
  <si>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</si>
  <si>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</si>
  <si>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</si>
  <si>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</si>
  <si>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</si>
  <si>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</si>
  <si>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</si>
  <si>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</si>
  <si>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</si>
  <si>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</si>
  <si>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</si>
  <si>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</si>
  <si>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</si>
  <si>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</si>
  <si>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</si>
  <si>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</si>
  <si>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</si>
  <si>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</si>
  <si>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</si>
  <si>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</si>
  <si>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</si>
  <si>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</si>
  <si>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</si>
  <si>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</si>
  <si>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</si>
  <si>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</si>
  <si>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</si>
  <si>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</si>
  <si>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</si>
  <si>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</si>
  <si>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</si>
  <si>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</si>
  <si>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</si>
  <si>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</si>
  <si>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</si>
  <si>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</si>
  <si>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</si>
  <si>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</si>
  <si>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</si>
  <si>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</si>
  <si>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</si>
  <si>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</si>
  <si>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</si>
  <si>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</si>
  <si>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</si>
  <si>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</si>
  <si>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</si>
  <si>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</si>
  <si>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</si>
  <si>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</si>
  <si>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</si>
  <si>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</si>
  <si>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</si>
  <si>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</si>
  <si>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</si>
  <si>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</si>
  <si>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</si>
  <si>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</si>
  <si>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</si>
  <si>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</si>
  <si>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</si>
  <si>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</si>
  <si>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</si>
  <si>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</si>
  <si>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</si>
  <si>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</si>
  <si>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</si>
  <si>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</si>
  <si>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</si>
  <si>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</si>
  <si>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</si>
  <si>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</si>
  <si>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</si>
  <si>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</si>
  <si>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</si>
  <si>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</si>
  <si>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</si>
  <si>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</si>
  <si>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</si>
  <si>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</si>
  <si>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</si>
  <si>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</si>
  <si>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</si>
  <si>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</si>
  <si>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</si>
  <si>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</si>
  <si>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</si>
  <si>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</si>
  <si>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</si>
  <si>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</si>
  <si>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</si>
  <si>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</si>
  <si>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</si>
  <si>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</si>
  <si>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</si>
  <si>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</si>
  <si>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</si>
  <si>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</si>
  <si>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</si>
  <si>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</si>
  <si>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</si>
  <si>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</si>
  <si>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</si>
  <si>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</si>
  <si>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</si>
  <si>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</si>
  <si>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</si>
  <si>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</si>
  <si>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</si>
  <si>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30 de Septiembre de 2018
PESOS</t>
  </si>
  <si>
    <t>MUNICIPIO DE SAN MIGUEL DE ALLENDE, GTO.
Estado Analítico del Ejercicio del Presupuesto de Egresos Detallado - LDF
Clasificación Administrativa
al 30 de Septiembre de 2018
PESOS</t>
  </si>
  <si>
    <t>MUNICIPIO DE SAN MIGUEL DE ALLENDE, GTO.
Estado Analítico del Ejercicio del Presupuesto de Egresos Detallado - LDF
Clasificación Funcional (Finalidad y Función)
al 30 de Septiembre de 2018
PESOS</t>
  </si>
  <si>
    <t>MUNICIPIO DE SAN MIGUEL DE ALLENDE, GTO.
Estado Analítico del Ejercicio del Presupuesto de Egresos Detallado - LDF
Clasificación de Servicios Personales por Categoría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</si>
</sst>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549768323.64999998</v>
      </c>
      <c r="D4" s="5">
        <f t="shared" ref="D4:H4" si="0">D5+D13+D23+D33+D43+D53+D57+D66+D70</f>
        <v>262655108.27999997</v>
      </c>
      <c r="E4" s="5">
        <f t="shared" si="0"/>
        <v>812423431.93000007</v>
      </c>
      <c r="F4" s="5">
        <f t="shared" si="0"/>
        <v>452025470.64999992</v>
      </c>
      <c r="G4" s="5">
        <f t="shared" si="0"/>
        <v>449120064.95999998</v>
      </c>
      <c r="H4" s="5">
        <f t="shared" si="0"/>
        <v>360397961.28000003</v>
      </c>
    </row>
    <row r="5" spans="1:8">
      <c r="A5" s="61" t="s">
        <v>9</v>
      </c>
      <c r="B5" s="62"/>
      <c r="C5" s="6">
        <f>SUM(C6:C12)</f>
        <v>137478099.26999998</v>
      </c>
      <c r="D5" s="6">
        <f t="shared" ref="D5:H5" si="1">SUM(D6:D12)</f>
        <v>1734336.9400000004</v>
      </c>
      <c r="E5" s="6">
        <f t="shared" si="1"/>
        <v>139212436.20999998</v>
      </c>
      <c r="F5" s="6">
        <f t="shared" si="1"/>
        <v>100107879.88</v>
      </c>
      <c r="G5" s="6">
        <f t="shared" si="1"/>
        <v>100107879.88</v>
      </c>
      <c r="H5" s="6">
        <f t="shared" si="1"/>
        <v>39104556.329999998</v>
      </c>
    </row>
    <row r="6" spans="1:8">
      <c r="A6" s="35" t="s">
        <v>147</v>
      </c>
      <c r="B6" s="36" t="s">
        <v>10</v>
      </c>
      <c r="C6" s="7">
        <v>113468338.31</v>
      </c>
      <c r="D6" s="7">
        <v>-3269508.79</v>
      </c>
      <c r="E6" s="7">
        <f>C6+D6</f>
        <v>110198829.52</v>
      </c>
      <c r="F6" s="7">
        <v>83056145.549999997</v>
      </c>
      <c r="G6" s="7">
        <v>83056145.549999997</v>
      </c>
      <c r="H6" s="7">
        <f>E6-F6</f>
        <v>27142683.969999999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14715634.07</v>
      </c>
      <c r="D8" s="7">
        <v>-413522.47</v>
      </c>
      <c r="E8" s="7">
        <f t="shared" si="2"/>
        <v>14302111.6</v>
      </c>
      <c r="F8" s="7">
        <v>8627332.7899999991</v>
      </c>
      <c r="G8" s="7">
        <v>8627332.7899999991</v>
      </c>
      <c r="H8" s="7">
        <f t="shared" si="3"/>
        <v>5674778.8100000005</v>
      </c>
    </row>
    <row r="9" spans="1:8">
      <c r="A9" s="35" t="s">
        <v>150</v>
      </c>
      <c r="B9" s="36" t="s">
        <v>13</v>
      </c>
      <c r="C9" s="7">
        <v>1200000</v>
      </c>
      <c r="D9" s="7">
        <v>0</v>
      </c>
      <c r="E9" s="7">
        <f t="shared" si="2"/>
        <v>1200000</v>
      </c>
      <c r="F9" s="7">
        <v>808322.6</v>
      </c>
      <c r="G9" s="7">
        <v>808322.6</v>
      </c>
      <c r="H9" s="7">
        <f t="shared" si="3"/>
        <v>391677.4</v>
      </c>
    </row>
    <row r="10" spans="1:8">
      <c r="A10" s="35" t="s">
        <v>151</v>
      </c>
      <c r="B10" s="36" t="s">
        <v>14</v>
      </c>
      <c r="C10" s="7">
        <v>8094126.8899999997</v>
      </c>
      <c r="D10" s="7">
        <v>5417368.2000000002</v>
      </c>
      <c r="E10" s="7">
        <f t="shared" si="2"/>
        <v>13511495.09</v>
      </c>
      <c r="F10" s="7">
        <v>7616078.9400000004</v>
      </c>
      <c r="G10" s="7">
        <v>7616078.9400000004</v>
      </c>
      <c r="H10" s="7">
        <f t="shared" si="3"/>
        <v>5895416.1499999994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42056559.630000003</v>
      </c>
      <c r="D13" s="6">
        <f t="shared" ref="D13:G13" si="4">SUM(D14:D22)</f>
        <v>9131235.9299999978</v>
      </c>
      <c r="E13" s="6">
        <f t="shared" si="4"/>
        <v>51187795.559999995</v>
      </c>
      <c r="F13" s="6">
        <f t="shared" si="4"/>
        <v>36212205.32</v>
      </c>
      <c r="G13" s="6">
        <f t="shared" si="4"/>
        <v>33710116.380000003</v>
      </c>
      <c r="H13" s="6">
        <f t="shared" si="3"/>
        <v>14975590.239999995</v>
      </c>
    </row>
    <row r="14" spans="1:8">
      <c r="A14" s="35" t="s">
        <v>154</v>
      </c>
      <c r="B14" s="36" t="s">
        <v>18</v>
      </c>
      <c r="C14" s="7">
        <v>4263663.0599999996</v>
      </c>
      <c r="D14" s="7">
        <v>1126331.56</v>
      </c>
      <c r="E14" s="7">
        <f t="shared" ref="E14:E22" si="5">C14+D14</f>
        <v>5389994.6199999992</v>
      </c>
      <c r="F14" s="7">
        <v>3886170.67</v>
      </c>
      <c r="G14" s="7">
        <v>3827088.62</v>
      </c>
      <c r="H14" s="7">
        <f t="shared" si="3"/>
        <v>1503823.9499999993</v>
      </c>
    </row>
    <row r="15" spans="1:8">
      <c r="A15" s="35" t="s">
        <v>155</v>
      </c>
      <c r="B15" s="36" t="s">
        <v>19</v>
      </c>
      <c r="C15" s="7">
        <v>1297113.25</v>
      </c>
      <c r="D15" s="7">
        <v>381330.97</v>
      </c>
      <c r="E15" s="7">
        <f t="shared" si="5"/>
        <v>1678444.22</v>
      </c>
      <c r="F15" s="7">
        <v>1277714.97</v>
      </c>
      <c r="G15" s="7">
        <v>1226213.07</v>
      </c>
      <c r="H15" s="7">
        <f t="shared" si="3"/>
        <v>400729.25</v>
      </c>
    </row>
    <row r="16" spans="1:8">
      <c r="A16" s="35" t="s">
        <v>156</v>
      </c>
      <c r="B16" s="36" t="s">
        <v>20</v>
      </c>
      <c r="C16" s="7">
        <v>32500</v>
      </c>
      <c r="D16" s="7">
        <v>19823.919999999998</v>
      </c>
      <c r="E16" s="7">
        <f t="shared" si="5"/>
        <v>52323.92</v>
      </c>
      <c r="F16" s="7">
        <v>913.94</v>
      </c>
      <c r="G16" s="7">
        <v>913.94</v>
      </c>
      <c r="H16" s="7">
        <f t="shared" si="3"/>
        <v>51409.979999999996</v>
      </c>
    </row>
    <row r="17" spans="1:8">
      <c r="A17" s="35" t="s">
        <v>157</v>
      </c>
      <c r="B17" s="36" t="s">
        <v>21</v>
      </c>
      <c r="C17" s="7">
        <v>7912542.7400000002</v>
      </c>
      <c r="D17" s="7">
        <v>4648047.1399999997</v>
      </c>
      <c r="E17" s="7">
        <f t="shared" si="5"/>
        <v>12560589.879999999</v>
      </c>
      <c r="F17" s="7">
        <v>9720107.5</v>
      </c>
      <c r="G17" s="7">
        <v>7491298.5300000003</v>
      </c>
      <c r="H17" s="7">
        <f t="shared" si="3"/>
        <v>2840482.379999999</v>
      </c>
    </row>
    <row r="18" spans="1:8">
      <c r="A18" s="35" t="s">
        <v>158</v>
      </c>
      <c r="B18" s="36" t="s">
        <v>22</v>
      </c>
      <c r="C18" s="7">
        <v>7667099.96</v>
      </c>
      <c r="D18" s="7">
        <v>-75700</v>
      </c>
      <c r="E18" s="7">
        <f t="shared" si="5"/>
        <v>7591399.96</v>
      </c>
      <c r="F18" s="7">
        <v>5943490.8600000003</v>
      </c>
      <c r="G18" s="7">
        <v>5943490.8600000003</v>
      </c>
      <c r="H18" s="7">
        <f t="shared" si="3"/>
        <v>1647909.0999999996</v>
      </c>
    </row>
    <row r="19" spans="1:8">
      <c r="A19" s="35" t="s">
        <v>159</v>
      </c>
      <c r="B19" s="36" t="s">
        <v>23</v>
      </c>
      <c r="C19" s="7">
        <v>16730275.359999999</v>
      </c>
      <c r="D19" s="7">
        <v>2553055.7000000002</v>
      </c>
      <c r="E19" s="7">
        <f t="shared" si="5"/>
        <v>19283331.059999999</v>
      </c>
      <c r="F19" s="7">
        <v>12198806.74</v>
      </c>
      <c r="G19" s="7">
        <v>12148031.4</v>
      </c>
      <c r="H19" s="7">
        <f t="shared" si="3"/>
        <v>7084524.3199999984</v>
      </c>
    </row>
    <row r="20" spans="1:8">
      <c r="A20" s="35" t="s">
        <v>160</v>
      </c>
      <c r="B20" s="36" t="s">
        <v>24</v>
      </c>
      <c r="C20" s="7">
        <v>2535509.15</v>
      </c>
      <c r="D20" s="7">
        <v>-78195.23</v>
      </c>
      <c r="E20" s="7">
        <f t="shared" si="5"/>
        <v>2457313.92</v>
      </c>
      <c r="F20" s="7">
        <v>1826537.34</v>
      </c>
      <c r="G20" s="7">
        <v>1826537.34</v>
      </c>
      <c r="H20" s="7">
        <f t="shared" si="3"/>
        <v>630776.57999999984</v>
      </c>
    </row>
    <row r="21" spans="1:8">
      <c r="A21" s="35" t="s">
        <v>161</v>
      </c>
      <c r="B21" s="36" t="s">
        <v>25</v>
      </c>
      <c r="C21" s="7">
        <v>335000</v>
      </c>
      <c r="D21" s="7">
        <v>-21800</v>
      </c>
      <c r="E21" s="7">
        <f t="shared" si="5"/>
        <v>313200</v>
      </c>
      <c r="F21" s="7">
        <v>16124</v>
      </c>
      <c r="G21" s="7">
        <v>16124</v>
      </c>
      <c r="H21" s="7">
        <f t="shared" si="3"/>
        <v>297076</v>
      </c>
    </row>
    <row r="22" spans="1:8">
      <c r="A22" s="35" t="s">
        <v>162</v>
      </c>
      <c r="B22" s="36" t="s">
        <v>26</v>
      </c>
      <c r="C22" s="7">
        <v>1282856.1100000001</v>
      </c>
      <c r="D22" s="7">
        <v>578341.87</v>
      </c>
      <c r="E22" s="7">
        <f t="shared" si="5"/>
        <v>1861197.98</v>
      </c>
      <c r="F22" s="7">
        <v>1342339.3</v>
      </c>
      <c r="G22" s="7">
        <v>1230418.6200000001</v>
      </c>
      <c r="H22" s="7">
        <f t="shared" si="3"/>
        <v>518858.67999999993</v>
      </c>
    </row>
    <row r="23" spans="1:8">
      <c r="A23" s="61" t="s">
        <v>27</v>
      </c>
      <c r="B23" s="62"/>
      <c r="C23" s="6">
        <f>SUM(C24:C32)</f>
        <v>168614845.47000003</v>
      </c>
      <c r="D23" s="6">
        <f t="shared" ref="D23:G23" si="6">SUM(D24:D32)</f>
        <v>86509017.569999978</v>
      </c>
      <c r="E23" s="6">
        <f t="shared" si="6"/>
        <v>255123863.04000002</v>
      </c>
      <c r="F23" s="6">
        <f t="shared" si="6"/>
        <v>162460627.46000001</v>
      </c>
      <c r="G23" s="6">
        <f t="shared" si="6"/>
        <v>162234352.67000002</v>
      </c>
      <c r="H23" s="6">
        <f t="shared" si="3"/>
        <v>92663235.580000013</v>
      </c>
    </row>
    <row r="24" spans="1:8">
      <c r="A24" s="35" t="s">
        <v>163</v>
      </c>
      <c r="B24" s="36" t="s">
        <v>28</v>
      </c>
      <c r="C24" s="7">
        <v>30223400</v>
      </c>
      <c r="D24" s="7">
        <v>4427363.72</v>
      </c>
      <c r="E24" s="7">
        <f t="shared" ref="E24:E32" si="7">C24+D24</f>
        <v>34650763.719999999</v>
      </c>
      <c r="F24" s="7">
        <v>18121663.789999999</v>
      </c>
      <c r="G24" s="7">
        <v>18092420.829999998</v>
      </c>
      <c r="H24" s="7">
        <f t="shared" si="3"/>
        <v>16529099.93</v>
      </c>
    </row>
    <row r="25" spans="1:8">
      <c r="A25" s="35" t="s">
        <v>164</v>
      </c>
      <c r="B25" s="36" t="s">
        <v>29</v>
      </c>
      <c r="C25" s="7">
        <v>8827521.2899999991</v>
      </c>
      <c r="D25" s="7">
        <v>-188099.99</v>
      </c>
      <c r="E25" s="7">
        <f t="shared" si="7"/>
        <v>8639421.2999999989</v>
      </c>
      <c r="F25" s="7">
        <v>7420632.1500000004</v>
      </c>
      <c r="G25" s="7">
        <v>7420632.1500000004</v>
      </c>
      <c r="H25" s="7">
        <f t="shared" si="3"/>
        <v>1218789.1499999985</v>
      </c>
    </row>
    <row r="26" spans="1:8">
      <c r="A26" s="35" t="s">
        <v>165</v>
      </c>
      <c r="B26" s="36" t="s">
        <v>30</v>
      </c>
      <c r="C26" s="7">
        <v>55859042.609999999</v>
      </c>
      <c r="D26" s="7">
        <v>33217772.84</v>
      </c>
      <c r="E26" s="7">
        <f t="shared" si="7"/>
        <v>89076815.450000003</v>
      </c>
      <c r="F26" s="7">
        <v>58852035.619999997</v>
      </c>
      <c r="G26" s="7">
        <v>58802271.229999997</v>
      </c>
      <c r="H26" s="7">
        <f t="shared" si="3"/>
        <v>30224779.830000006</v>
      </c>
    </row>
    <row r="27" spans="1:8">
      <c r="A27" s="35" t="s">
        <v>166</v>
      </c>
      <c r="B27" s="36" t="s">
        <v>31</v>
      </c>
      <c r="C27" s="7">
        <v>4123300</v>
      </c>
      <c r="D27" s="7">
        <v>1428184.05</v>
      </c>
      <c r="E27" s="7">
        <f t="shared" si="7"/>
        <v>5551484.0499999998</v>
      </c>
      <c r="F27" s="7">
        <v>3428106.93</v>
      </c>
      <c r="G27" s="7">
        <v>3428106.93</v>
      </c>
      <c r="H27" s="7">
        <f t="shared" si="3"/>
        <v>2123377.1199999996</v>
      </c>
    </row>
    <row r="28" spans="1:8">
      <c r="A28" s="35" t="s">
        <v>167</v>
      </c>
      <c r="B28" s="36" t="s">
        <v>32</v>
      </c>
      <c r="C28" s="7">
        <v>36480414.950000003</v>
      </c>
      <c r="D28" s="7">
        <v>36037245.140000001</v>
      </c>
      <c r="E28" s="7">
        <f t="shared" si="7"/>
        <v>72517660.090000004</v>
      </c>
      <c r="F28" s="7">
        <v>40649019.229999997</v>
      </c>
      <c r="G28" s="7">
        <v>40532197.789999999</v>
      </c>
      <c r="H28" s="7">
        <f t="shared" si="3"/>
        <v>31868640.860000007</v>
      </c>
    </row>
    <row r="29" spans="1:8">
      <c r="A29" s="35" t="s">
        <v>168</v>
      </c>
      <c r="B29" s="36" t="s">
        <v>33</v>
      </c>
      <c r="C29" s="7">
        <v>6000055.3300000001</v>
      </c>
      <c r="D29" s="7">
        <v>1108992.96</v>
      </c>
      <c r="E29" s="7">
        <f t="shared" si="7"/>
        <v>7109048.29</v>
      </c>
      <c r="F29" s="7">
        <v>6240189.3499999996</v>
      </c>
      <c r="G29" s="7">
        <v>6240189.3499999996</v>
      </c>
      <c r="H29" s="7">
        <f t="shared" si="3"/>
        <v>868858.94000000041</v>
      </c>
    </row>
    <row r="30" spans="1:8">
      <c r="A30" s="35" t="s">
        <v>169</v>
      </c>
      <c r="B30" s="36" t="s">
        <v>34</v>
      </c>
      <c r="C30" s="7">
        <v>2576749.92</v>
      </c>
      <c r="D30" s="7">
        <v>-15244.89</v>
      </c>
      <c r="E30" s="7">
        <f t="shared" si="7"/>
        <v>2561505.0299999998</v>
      </c>
      <c r="F30" s="7">
        <v>1103685.57</v>
      </c>
      <c r="G30" s="7">
        <v>1103685.57</v>
      </c>
      <c r="H30" s="7">
        <f t="shared" si="3"/>
        <v>1457819.4599999997</v>
      </c>
    </row>
    <row r="31" spans="1:8">
      <c r="A31" s="35" t="s">
        <v>170</v>
      </c>
      <c r="B31" s="36" t="s">
        <v>35</v>
      </c>
      <c r="C31" s="7">
        <v>20668649.260000002</v>
      </c>
      <c r="D31" s="7">
        <v>7558261.7400000002</v>
      </c>
      <c r="E31" s="7">
        <f t="shared" si="7"/>
        <v>28226911</v>
      </c>
      <c r="F31" s="7">
        <v>22901325.300000001</v>
      </c>
      <c r="G31" s="7">
        <v>22870879.300000001</v>
      </c>
      <c r="H31" s="7">
        <f t="shared" si="3"/>
        <v>5325585.6999999993</v>
      </c>
    </row>
    <row r="32" spans="1:8">
      <c r="A32" s="35" t="s">
        <v>171</v>
      </c>
      <c r="B32" s="36" t="s">
        <v>36</v>
      </c>
      <c r="C32" s="7">
        <v>3855712.11</v>
      </c>
      <c r="D32" s="7">
        <v>2934542</v>
      </c>
      <c r="E32" s="7">
        <f t="shared" si="7"/>
        <v>6790254.1099999994</v>
      </c>
      <c r="F32" s="7">
        <v>3743969.52</v>
      </c>
      <c r="G32" s="7">
        <v>3743969.52</v>
      </c>
      <c r="H32" s="7">
        <f t="shared" si="3"/>
        <v>3046284.5899999994</v>
      </c>
    </row>
    <row r="33" spans="1:8">
      <c r="A33" s="61" t="s">
        <v>37</v>
      </c>
      <c r="B33" s="62"/>
      <c r="C33" s="6">
        <f>SUM(C34:C42)</f>
        <v>119795201.65000001</v>
      </c>
      <c r="D33" s="6">
        <f t="shared" ref="D33:G33" si="8">SUM(D34:D42)</f>
        <v>35538020.700000003</v>
      </c>
      <c r="E33" s="6">
        <f t="shared" si="8"/>
        <v>155333222.34999999</v>
      </c>
      <c r="F33" s="6">
        <f t="shared" si="8"/>
        <v>107371715.07000001</v>
      </c>
      <c r="G33" s="6">
        <f t="shared" si="8"/>
        <v>107221673.11</v>
      </c>
      <c r="H33" s="6">
        <f t="shared" si="3"/>
        <v>47961507.279999986</v>
      </c>
    </row>
    <row r="34" spans="1:8">
      <c r="A34" s="35" t="s">
        <v>172</v>
      </c>
      <c r="B34" s="36" t="s">
        <v>38</v>
      </c>
      <c r="C34" s="7">
        <v>45984308.649999999</v>
      </c>
      <c r="D34" s="7">
        <v>2300000</v>
      </c>
      <c r="E34" s="7">
        <f t="shared" ref="E34:E42" si="9">C34+D34</f>
        <v>48284308.649999999</v>
      </c>
      <c r="F34" s="7">
        <v>35870140.189999998</v>
      </c>
      <c r="G34" s="7">
        <v>35870140.189999998</v>
      </c>
      <c r="H34" s="7">
        <f t="shared" si="3"/>
        <v>12414168.460000001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1115000</v>
      </c>
      <c r="D36" s="7">
        <v>-360000</v>
      </c>
      <c r="E36" s="7">
        <f t="shared" si="9"/>
        <v>755000</v>
      </c>
      <c r="F36" s="7">
        <v>400000</v>
      </c>
      <c r="G36" s="7">
        <v>400000</v>
      </c>
      <c r="H36" s="7">
        <f t="shared" si="3"/>
        <v>355000</v>
      </c>
    </row>
    <row r="37" spans="1:8">
      <c r="A37" s="35" t="s">
        <v>175</v>
      </c>
      <c r="B37" s="36" t="s">
        <v>41</v>
      </c>
      <c r="C37" s="7">
        <v>65766879</v>
      </c>
      <c r="D37" s="7">
        <v>33381124.75</v>
      </c>
      <c r="E37" s="7">
        <f t="shared" si="9"/>
        <v>99148003.75</v>
      </c>
      <c r="F37" s="7">
        <v>65735822.270000003</v>
      </c>
      <c r="G37" s="7">
        <v>65585780.310000002</v>
      </c>
      <c r="H37" s="7">
        <f t="shared" si="3"/>
        <v>33412181.479999997</v>
      </c>
    </row>
    <row r="38" spans="1:8">
      <c r="A38" s="35" t="s">
        <v>176</v>
      </c>
      <c r="B38" s="36" t="s">
        <v>42</v>
      </c>
      <c r="C38" s="7">
        <v>6929014</v>
      </c>
      <c r="D38" s="7">
        <v>216895.95</v>
      </c>
      <c r="E38" s="7">
        <f t="shared" si="9"/>
        <v>7145909.9500000002</v>
      </c>
      <c r="F38" s="7">
        <v>5365752.6100000003</v>
      </c>
      <c r="G38" s="7">
        <v>5365752.6100000003</v>
      </c>
      <c r="H38" s="7">
        <f t="shared" si="3"/>
        <v>1780157.3399999999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12200373.609999999</v>
      </c>
      <c r="D43" s="6">
        <f t="shared" ref="D43:G43" si="10">SUM(D44:D52)</f>
        <v>7546952.4799999995</v>
      </c>
      <c r="E43" s="6">
        <f t="shared" si="10"/>
        <v>19747326.09</v>
      </c>
      <c r="F43" s="6">
        <f t="shared" si="10"/>
        <v>12495897</v>
      </c>
      <c r="G43" s="6">
        <f t="shared" si="10"/>
        <v>12468897</v>
      </c>
      <c r="H43" s="6">
        <f t="shared" si="3"/>
        <v>7251429.0899999999</v>
      </c>
    </row>
    <row r="44" spans="1:8">
      <c r="A44" s="35" t="s">
        <v>179</v>
      </c>
      <c r="B44" s="36" t="s">
        <v>48</v>
      </c>
      <c r="C44" s="7">
        <v>3575722.51</v>
      </c>
      <c r="D44" s="7">
        <v>5964357.9800000004</v>
      </c>
      <c r="E44" s="7">
        <f t="shared" ref="E44:E52" si="11">C44+D44</f>
        <v>9540080.4900000002</v>
      </c>
      <c r="F44" s="7">
        <v>6185849.2800000003</v>
      </c>
      <c r="G44" s="7">
        <v>6185849.2800000003</v>
      </c>
      <c r="H44" s="7">
        <f t="shared" si="3"/>
        <v>3354231.21</v>
      </c>
    </row>
    <row r="45" spans="1:8">
      <c r="A45" s="35" t="s">
        <v>180</v>
      </c>
      <c r="B45" s="36" t="s">
        <v>49</v>
      </c>
      <c r="C45" s="7">
        <v>463950</v>
      </c>
      <c r="D45" s="7">
        <v>144226.89000000001</v>
      </c>
      <c r="E45" s="7">
        <f t="shared" si="11"/>
        <v>608176.89</v>
      </c>
      <c r="F45" s="7">
        <v>113632.6</v>
      </c>
      <c r="G45" s="7">
        <v>113632.6</v>
      </c>
      <c r="H45" s="7">
        <f t="shared" si="3"/>
        <v>494544.29000000004</v>
      </c>
    </row>
    <row r="46" spans="1:8">
      <c r="A46" s="35" t="s">
        <v>181</v>
      </c>
      <c r="B46" s="36" t="s">
        <v>50</v>
      </c>
      <c r="C46" s="7">
        <v>71000</v>
      </c>
      <c r="D46" s="7">
        <v>0</v>
      </c>
      <c r="E46" s="7">
        <f t="shared" si="11"/>
        <v>71000</v>
      </c>
      <c r="F46" s="7">
        <v>0</v>
      </c>
      <c r="G46" s="7">
        <v>0</v>
      </c>
      <c r="H46" s="7">
        <f t="shared" si="3"/>
        <v>71000</v>
      </c>
    </row>
    <row r="47" spans="1:8">
      <c r="A47" s="35" t="s">
        <v>182</v>
      </c>
      <c r="B47" s="36" t="s">
        <v>51</v>
      </c>
      <c r="C47" s="7">
        <v>5924999.96</v>
      </c>
      <c r="D47" s="7">
        <v>281745.01</v>
      </c>
      <c r="E47" s="7">
        <f t="shared" si="11"/>
        <v>6206744.9699999997</v>
      </c>
      <c r="F47" s="7">
        <v>4947548.96</v>
      </c>
      <c r="G47" s="7">
        <v>4947548.96</v>
      </c>
      <c r="H47" s="7">
        <f t="shared" si="3"/>
        <v>1259196.0099999998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2130555.08</v>
      </c>
      <c r="D49" s="7">
        <v>400522.6</v>
      </c>
      <c r="E49" s="7">
        <f t="shared" si="11"/>
        <v>2531077.6800000002</v>
      </c>
      <c r="F49" s="7">
        <v>1193766.1599999999</v>
      </c>
      <c r="G49" s="7">
        <v>1166766.1599999999</v>
      </c>
      <c r="H49" s="7">
        <f t="shared" si="3"/>
        <v>1337311.5200000003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0</v>
      </c>
      <c r="D51" s="7">
        <v>700000</v>
      </c>
      <c r="E51" s="7">
        <f t="shared" si="11"/>
        <v>700000</v>
      </c>
      <c r="F51" s="7">
        <v>0</v>
      </c>
      <c r="G51" s="7">
        <v>0</v>
      </c>
      <c r="H51" s="7">
        <f t="shared" si="3"/>
        <v>700000</v>
      </c>
    </row>
    <row r="52" spans="1:8">
      <c r="A52" s="35" t="s">
        <v>187</v>
      </c>
      <c r="B52" s="36" t="s">
        <v>56</v>
      </c>
      <c r="C52" s="7">
        <v>34146.06</v>
      </c>
      <c r="D52" s="7">
        <v>56100</v>
      </c>
      <c r="E52" s="7">
        <f t="shared" si="11"/>
        <v>90246.06</v>
      </c>
      <c r="F52" s="7">
        <v>55100</v>
      </c>
      <c r="G52" s="7">
        <v>55100</v>
      </c>
      <c r="H52" s="7">
        <f t="shared" si="3"/>
        <v>35146.06</v>
      </c>
    </row>
    <row r="53" spans="1:8">
      <c r="A53" s="61" t="s">
        <v>57</v>
      </c>
      <c r="B53" s="62"/>
      <c r="C53" s="6">
        <f>SUM(C54:C56)</f>
        <v>42936191.18</v>
      </c>
      <c r="D53" s="6">
        <f t="shared" ref="D53:G53" si="12">SUM(D54:D56)</f>
        <v>50308794.149999999</v>
      </c>
      <c r="E53" s="6">
        <f t="shared" si="12"/>
        <v>93244985.329999998</v>
      </c>
      <c r="F53" s="6">
        <f t="shared" si="12"/>
        <v>17708194.580000002</v>
      </c>
      <c r="G53" s="6">
        <f t="shared" si="12"/>
        <v>17708194.580000002</v>
      </c>
      <c r="H53" s="6">
        <f t="shared" si="3"/>
        <v>75536790.75</v>
      </c>
    </row>
    <row r="54" spans="1:8">
      <c r="A54" s="35" t="s">
        <v>188</v>
      </c>
      <c r="B54" s="36" t="s">
        <v>58</v>
      </c>
      <c r="C54" s="7">
        <v>37936191.18</v>
      </c>
      <c r="D54" s="7">
        <v>40234603.93</v>
      </c>
      <c r="E54" s="7">
        <f t="shared" ref="E54:E56" si="13">C54+D54</f>
        <v>78170795.109999999</v>
      </c>
      <c r="F54" s="7">
        <v>10266487.960000001</v>
      </c>
      <c r="G54" s="7">
        <v>10266487.960000001</v>
      </c>
      <c r="H54" s="7">
        <f t="shared" si="3"/>
        <v>67904307.150000006</v>
      </c>
    </row>
    <row r="55" spans="1:8">
      <c r="A55" s="35" t="s">
        <v>189</v>
      </c>
      <c r="B55" s="36" t="s">
        <v>59</v>
      </c>
      <c r="C55" s="7">
        <v>5000000</v>
      </c>
      <c r="D55" s="7">
        <v>10074190.220000001</v>
      </c>
      <c r="E55" s="7">
        <f t="shared" si="13"/>
        <v>15074190.220000001</v>
      </c>
      <c r="F55" s="7">
        <v>7441706.6200000001</v>
      </c>
      <c r="G55" s="7">
        <v>7441706.6200000001</v>
      </c>
      <c r="H55" s="7">
        <f t="shared" si="3"/>
        <v>7632483.6000000006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25072052.84</v>
      </c>
      <c r="D57" s="6">
        <f t="shared" ref="D57:G57" si="14">SUM(D58:D65)</f>
        <v>33873925.259999998</v>
      </c>
      <c r="E57" s="6">
        <f t="shared" si="14"/>
        <v>58945978.099999994</v>
      </c>
      <c r="F57" s="6">
        <f t="shared" si="14"/>
        <v>0</v>
      </c>
      <c r="G57" s="6">
        <f t="shared" si="14"/>
        <v>0</v>
      </c>
      <c r="H57" s="6">
        <f t="shared" si="3"/>
        <v>58945978.099999994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25072052.84</v>
      </c>
      <c r="D65" s="7">
        <v>33873925.259999998</v>
      </c>
      <c r="E65" s="7">
        <f t="shared" si="15"/>
        <v>58945978.099999994</v>
      </c>
      <c r="F65" s="7">
        <v>0</v>
      </c>
      <c r="G65" s="7">
        <v>0</v>
      </c>
      <c r="H65" s="7">
        <f t="shared" si="3"/>
        <v>58945978.099999994</v>
      </c>
    </row>
    <row r="66" spans="1:8">
      <c r="A66" s="61" t="s">
        <v>70</v>
      </c>
      <c r="B66" s="62"/>
      <c r="C66" s="6">
        <f>SUM(C67:C69)</f>
        <v>1615000</v>
      </c>
      <c r="D66" s="6">
        <f t="shared" ref="D66:G66" si="16">SUM(D67:D69)</f>
        <v>38012825.25</v>
      </c>
      <c r="E66" s="6">
        <f t="shared" si="16"/>
        <v>39627825.25</v>
      </c>
      <c r="F66" s="6">
        <f t="shared" si="16"/>
        <v>15668951.34</v>
      </c>
      <c r="G66" s="6">
        <f t="shared" si="16"/>
        <v>15668951.34</v>
      </c>
      <c r="H66" s="6">
        <f t="shared" si="3"/>
        <v>23958873.91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1615000</v>
      </c>
      <c r="D69" s="7">
        <v>38012825.25</v>
      </c>
      <c r="E69" s="7">
        <f t="shared" si="17"/>
        <v>39627825.25</v>
      </c>
      <c r="F69" s="7">
        <v>15668951.34</v>
      </c>
      <c r="G69" s="7">
        <v>15668951.34</v>
      </c>
      <c r="H69" s="7">
        <f t="shared" si="3"/>
        <v>23958873.91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217181527</v>
      </c>
      <c r="D79" s="8">
        <f t="shared" ref="D79:H79" si="21">D80+D88+D98+D108+D118+D128+D132+D141+D145</f>
        <v>413720279.32999992</v>
      </c>
      <c r="E79" s="8">
        <f t="shared" si="21"/>
        <v>630901806.32999992</v>
      </c>
      <c r="F79" s="8">
        <f t="shared" si="21"/>
        <v>352708200.49000001</v>
      </c>
      <c r="G79" s="8">
        <f t="shared" si="21"/>
        <v>352276730.49000001</v>
      </c>
      <c r="H79" s="8">
        <f t="shared" si="21"/>
        <v>278193605.83999997</v>
      </c>
    </row>
    <row r="80" spans="1:8">
      <c r="A80" s="65" t="s">
        <v>9</v>
      </c>
      <c r="B80" s="66"/>
      <c r="C80" s="8">
        <f>SUM(C81:C87)</f>
        <v>69234030.969999999</v>
      </c>
      <c r="D80" s="8">
        <f t="shared" ref="D80:H80" si="22">SUM(D81:D87)</f>
        <v>3427679.8499999996</v>
      </c>
      <c r="E80" s="8">
        <f t="shared" si="22"/>
        <v>72661710.819999993</v>
      </c>
      <c r="F80" s="8">
        <f t="shared" si="22"/>
        <v>45903437.110000007</v>
      </c>
      <c r="G80" s="8">
        <f t="shared" si="22"/>
        <v>45903437.110000007</v>
      </c>
      <c r="H80" s="8">
        <f t="shared" si="22"/>
        <v>26758273.709999993</v>
      </c>
    </row>
    <row r="81" spans="1:8">
      <c r="A81" s="35" t="s">
        <v>207</v>
      </c>
      <c r="B81" s="40" t="s">
        <v>10</v>
      </c>
      <c r="C81" s="9">
        <v>56046982.539999999</v>
      </c>
      <c r="D81" s="9">
        <v>2206706.54</v>
      </c>
      <c r="E81" s="7">
        <f t="shared" ref="E81:E87" si="23">C81+D81</f>
        <v>58253689.079999998</v>
      </c>
      <c r="F81" s="9">
        <v>39963536.840000004</v>
      </c>
      <c r="G81" s="9">
        <v>39963536.840000004</v>
      </c>
      <c r="H81" s="9">
        <f t="shared" ref="H81:H144" si="24">E81-F81</f>
        <v>18290152.239999995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7391860.4299999997</v>
      </c>
      <c r="D83" s="9">
        <v>-1986.35</v>
      </c>
      <c r="E83" s="7">
        <f t="shared" si="23"/>
        <v>7389874.0800000001</v>
      </c>
      <c r="F83" s="9">
        <v>3827165.03</v>
      </c>
      <c r="G83" s="9">
        <v>3827165.03</v>
      </c>
      <c r="H83" s="9">
        <f t="shared" si="24"/>
        <v>3562709.0500000003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5795188</v>
      </c>
      <c r="D85" s="9">
        <v>1222959.6599999999</v>
      </c>
      <c r="E85" s="7">
        <f t="shared" si="23"/>
        <v>7018147.6600000001</v>
      </c>
      <c r="F85" s="9">
        <v>2112735.2400000002</v>
      </c>
      <c r="G85" s="9">
        <v>2112735.2400000002</v>
      </c>
      <c r="H85" s="9">
        <f t="shared" si="24"/>
        <v>4905412.42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6165000.04</v>
      </c>
      <c r="D88" s="8">
        <f t="shared" ref="D88:G88" si="25">SUM(D89:D97)</f>
        <v>4312657.3499999996</v>
      </c>
      <c r="E88" s="8">
        <f t="shared" si="25"/>
        <v>10477657.390000001</v>
      </c>
      <c r="F88" s="8">
        <f t="shared" si="25"/>
        <v>8390001.0700000003</v>
      </c>
      <c r="G88" s="8">
        <f t="shared" si="25"/>
        <v>8144456.3999999994</v>
      </c>
      <c r="H88" s="8">
        <f t="shared" si="24"/>
        <v>2087656.3200000003</v>
      </c>
    </row>
    <row r="89" spans="1:8">
      <c r="A89" s="35" t="s">
        <v>214</v>
      </c>
      <c r="B89" s="40" t="s">
        <v>18</v>
      </c>
      <c r="C89" s="9">
        <v>0</v>
      </c>
      <c r="D89" s="9">
        <v>1330729.7</v>
      </c>
      <c r="E89" s="7">
        <f t="shared" ref="E89:E97" si="26">C89+D89</f>
        <v>1330729.7</v>
      </c>
      <c r="F89" s="9">
        <v>855063.84</v>
      </c>
      <c r="G89" s="9">
        <v>855063.84</v>
      </c>
      <c r="H89" s="9">
        <f t="shared" si="24"/>
        <v>475665.86</v>
      </c>
    </row>
    <row r="90" spans="1:8">
      <c r="A90" s="35" t="s">
        <v>215</v>
      </c>
      <c r="B90" s="40" t="s">
        <v>19</v>
      </c>
      <c r="C90" s="9">
        <v>665000.04</v>
      </c>
      <c r="D90" s="9">
        <v>0</v>
      </c>
      <c r="E90" s="7">
        <f t="shared" si="26"/>
        <v>665000.04</v>
      </c>
      <c r="F90" s="9">
        <v>568379.09</v>
      </c>
      <c r="G90" s="9">
        <v>568379.09</v>
      </c>
      <c r="H90" s="9">
        <f t="shared" si="24"/>
        <v>96620.95000000007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6667.69</v>
      </c>
      <c r="E92" s="7">
        <f t="shared" si="26"/>
        <v>6667.69</v>
      </c>
      <c r="F92" s="9">
        <v>0</v>
      </c>
      <c r="G92" s="9">
        <v>0</v>
      </c>
      <c r="H92" s="9">
        <f t="shared" si="24"/>
        <v>6667.69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5500000</v>
      </c>
      <c r="D94" s="9">
        <v>0</v>
      </c>
      <c r="E94" s="7">
        <f t="shared" si="26"/>
        <v>5500000</v>
      </c>
      <c r="F94" s="9">
        <v>4889153.79</v>
      </c>
      <c r="G94" s="9">
        <v>4643609.12</v>
      </c>
      <c r="H94" s="9">
        <f t="shared" si="24"/>
        <v>610846.21</v>
      </c>
    </row>
    <row r="95" spans="1:8">
      <c r="A95" s="35" t="s">
        <v>220</v>
      </c>
      <c r="B95" s="40" t="s">
        <v>24</v>
      </c>
      <c r="C95" s="9">
        <v>0</v>
      </c>
      <c r="D95" s="9">
        <v>2025360</v>
      </c>
      <c r="E95" s="7">
        <f t="shared" si="26"/>
        <v>2025360</v>
      </c>
      <c r="F95" s="9">
        <v>1328977.2</v>
      </c>
      <c r="G95" s="9">
        <v>1328977.2</v>
      </c>
      <c r="H95" s="9">
        <f t="shared" si="24"/>
        <v>696382.8</v>
      </c>
    </row>
    <row r="96" spans="1:8">
      <c r="A96" s="35" t="s">
        <v>221</v>
      </c>
      <c r="B96" s="40" t="s">
        <v>25</v>
      </c>
      <c r="C96" s="9">
        <v>0</v>
      </c>
      <c r="D96" s="9">
        <v>896000</v>
      </c>
      <c r="E96" s="7">
        <f t="shared" si="26"/>
        <v>896000</v>
      </c>
      <c r="F96" s="9">
        <v>738077.14</v>
      </c>
      <c r="G96" s="9">
        <v>738077.14</v>
      </c>
      <c r="H96" s="9">
        <f t="shared" si="24"/>
        <v>157922.85999999999</v>
      </c>
    </row>
    <row r="97" spans="1:8">
      <c r="A97" s="35" t="s">
        <v>222</v>
      </c>
      <c r="B97" s="40" t="s">
        <v>26</v>
      </c>
      <c r="C97" s="9">
        <v>0</v>
      </c>
      <c r="D97" s="9">
        <v>53899.96</v>
      </c>
      <c r="E97" s="7">
        <f t="shared" si="26"/>
        <v>53899.96</v>
      </c>
      <c r="F97" s="9">
        <v>10350.01</v>
      </c>
      <c r="G97" s="9">
        <v>10350.01</v>
      </c>
      <c r="H97" s="9">
        <f t="shared" si="24"/>
        <v>43549.95</v>
      </c>
    </row>
    <row r="98" spans="1:8">
      <c r="A98" s="65" t="s">
        <v>27</v>
      </c>
      <c r="B98" s="66"/>
      <c r="C98" s="8">
        <f>SUM(C99:C107)</f>
        <v>3493836</v>
      </c>
      <c r="D98" s="8">
        <f t="shared" ref="D98:G98" si="27">SUM(D99:D107)</f>
        <v>30705194.07</v>
      </c>
      <c r="E98" s="8">
        <f t="shared" si="27"/>
        <v>34199030.07</v>
      </c>
      <c r="F98" s="8">
        <f t="shared" si="27"/>
        <v>18285565.689999998</v>
      </c>
      <c r="G98" s="8">
        <f t="shared" si="27"/>
        <v>18166196.289999999</v>
      </c>
      <c r="H98" s="8">
        <f t="shared" si="24"/>
        <v>15913464.380000003</v>
      </c>
    </row>
    <row r="99" spans="1:8">
      <c r="A99" s="35" t="s">
        <v>223</v>
      </c>
      <c r="B99" s="40" t="s">
        <v>28</v>
      </c>
      <c r="C99" s="9">
        <v>0</v>
      </c>
      <c r="D99" s="9">
        <v>2558025.61</v>
      </c>
      <c r="E99" s="7">
        <f t="shared" ref="E99:E107" si="28">C99+D99</f>
        <v>2558025.61</v>
      </c>
      <c r="F99" s="9">
        <v>2558025.61</v>
      </c>
      <c r="G99" s="9">
        <v>2558025.61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0</v>
      </c>
      <c r="D100" s="9">
        <v>10000</v>
      </c>
      <c r="E100" s="7">
        <f t="shared" si="28"/>
        <v>10000</v>
      </c>
      <c r="F100" s="9">
        <v>0</v>
      </c>
      <c r="G100" s="9">
        <v>0</v>
      </c>
      <c r="H100" s="9">
        <f t="shared" si="24"/>
        <v>10000</v>
      </c>
    </row>
    <row r="101" spans="1:8">
      <c r="A101" s="35" t="s">
        <v>225</v>
      </c>
      <c r="B101" s="40" t="s">
        <v>30</v>
      </c>
      <c r="C101" s="9">
        <v>0</v>
      </c>
      <c r="D101" s="9">
        <v>12708952.689999999</v>
      </c>
      <c r="E101" s="7">
        <f t="shared" si="28"/>
        <v>12708952.689999999</v>
      </c>
      <c r="F101" s="9">
        <v>2926251.69</v>
      </c>
      <c r="G101" s="9">
        <v>2926251.69</v>
      </c>
      <c r="H101" s="9">
        <f t="shared" si="24"/>
        <v>9782701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3493836</v>
      </c>
      <c r="D103" s="9">
        <v>13597048.27</v>
      </c>
      <c r="E103" s="7">
        <f t="shared" si="28"/>
        <v>17090884.27</v>
      </c>
      <c r="F103" s="9">
        <v>11285763.199999999</v>
      </c>
      <c r="G103" s="9">
        <v>11166393.800000001</v>
      </c>
      <c r="H103" s="9">
        <f t="shared" si="24"/>
        <v>5805121.0700000003</v>
      </c>
    </row>
    <row r="104" spans="1:8">
      <c r="A104" s="35" t="s">
        <v>228</v>
      </c>
      <c r="B104" s="40" t="s">
        <v>33</v>
      </c>
      <c r="C104" s="9">
        <v>0</v>
      </c>
      <c r="D104" s="9">
        <v>1382168.51</v>
      </c>
      <c r="E104" s="7">
        <f t="shared" si="28"/>
        <v>1382168.51</v>
      </c>
      <c r="F104" s="9">
        <v>1283189.31</v>
      </c>
      <c r="G104" s="9">
        <v>1283189.31</v>
      </c>
      <c r="H104" s="9">
        <f t="shared" si="24"/>
        <v>98979.199999999953</v>
      </c>
    </row>
    <row r="105" spans="1:8">
      <c r="A105" s="35" t="s">
        <v>229</v>
      </c>
      <c r="B105" s="40" t="s">
        <v>34</v>
      </c>
      <c r="C105" s="9">
        <v>0</v>
      </c>
      <c r="D105" s="9">
        <v>60000</v>
      </c>
      <c r="E105" s="7">
        <f t="shared" si="28"/>
        <v>60000</v>
      </c>
      <c r="F105" s="9">
        <v>49442.68</v>
      </c>
      <c r="G105" s="9">
        <v>49442.68</v>
      </c>
      <c r="H105" s="9">
        <f t="shared" si="24"/>
        <v>10557.32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0</v>
      </c>
      <c r="D107" s="9">
        <v>388998.99</v>
      </c>
      <c r="E107" s="7">
        <f t="shared" si="28"/>
        <v>388998.99</v>
      </c>
      <c r="F107" s="9">
        <v>182893.2</v>
      </c>
      <c r="G107" s="9">
        <v>182893.2</v>
      </c>
      <c r="H107" s="9">
        <f t="shared" si="24"/>
        <v>206105.78999999998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101476004.44</v>
      </c>
      <c r="E108" s="8">
        <f t="shared" si="29"/>
        <v>101476004.44</v>
      </c>
      <c r="F108" s="8">
        <f t="shared" si="29"/>
        <v>55418897.780000001</v>
      </c>
      <c r="G108" s="8">
        <f t="shared" si="29"/>
        <v>55418897.780000001</v>
      </c>
      <c r="H108" s="8">
        <f t="shared" si="24"/>
        <v>46057106.659999996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101476004.44</v>
      </c>
      <c r="E112" s="7">
        <f t="shared" si="30"/>
        <v>101476004.44</v>
      </c>
      <c r="F112" s="9">
        <v>55418897.780000001</v>
      </c>
      <c r="G112" s="9">
        <v>55418897.780000001</v>
      </c>
      <c r="H112" s="9">
        <f t="shared" si="24"/>
        <v>46057106.659999996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5637421.0099999998</v>
      </c>
      <c r="E118" s="8">
        <f t="shared" si="31"/>
        <v>5637421.0099999998</v>
      </c>
      <c r="F118" s="8">
        <f t="shared" si="31"/>
        <v>59999.96</v>
      </c>
      <c r="G118" s="8">
        <f t="shared" si="31"/>
        <v>59999.96</v>
      </c>
      <c r="H118" s="8">
        <f t="shared" si="24"/>
        <v>5577421.0499999998</v>
      </c>
    </row>
    <row r="119" spans="1:8">
      <c r="A119" s="35" t="s">
        <v>239</v>
      </c>
      <c r="B119" s="40" t="s">
        <v>48</v>
      </c>
      <c r="C119" s="9">
        <v>0</v>
      </c>
      <c r="D119" s="9">
        <v>1752420</v>
      </c>
      <c r="E119" s="7">
        <f t="shared" ref="E119:E127" si="32">C119+D119</f>
        <v>1752420</v>
      </c>
      <c r="F119" s="9">
        <v>0</v>
      </c>
      <c r="G119" s="9">
        <v>0</v>
      </c>
      <c r="H119" s="9">
        <f t="shared" si="24"/>
        <v>1752420</v>
      </c>
    </row>
    <row r="120" spans="1:8">
      <c r="A120" s="35" t="s">
        <v>240</v>
      </c>
      <c r="B120" s="40" t="s">
        <v>49</v>
      </c>
      <c r="C120" s="9">
        <v>0</v>
      </c>
      <c r="D120" s="9">
        <v>0.01</v>
      </c>
      <c r="E120" s="7">
        <f t="shared" si="32"/>
        <v>0.01</v>
      </c>
      <c r="F120" s="9">
        <v>0</v>
      </c>
      <c r="G120" s="9">
        <v>0</v>
      </c>
      <c r="H120" s="9">
        <f t="shared" si="24"/>
        <v>0.01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3000001</v>
      </c>
      <c r="E122" s="7">
        <f t="shared" si="32"/>
        <v>3000001</v>
      </c>
      <c r="F122" s="9">
        <v>0</v>
      </c>
      <c r="G122" s="9">
        <v>0</v>
      </c>
      <c r="H122" s="9">
        <f t="shared" si="24"/>
        <v>3000001</v>
      </c>
    </row>
    <row r="123" spans="1:8">
      <c r="A123" s="35" t="s">
        <v>243</v>
      </c>
      <c r="B123" s="40" t="s">
        <v>52</v>
      </c>
      <c r="C123" s="9">
        <v>0</v>
      </c>
      <c r="D123" s="9">
        <v>885000</v>
      </c>
      <c r="E123" s="7">
        <f t="shared" si="32"/>
        <v>885000</v>
      </c>
      <c r="F123" s="9">
        <v>59999.96</v>
      </c>
      <c r="G123" s="9">
        <v>59999.96</v>
      </c>
      <c r="H123" s="9">
        <f t="shared" si="24"/>
        <v>825000.04</v>
      </c>
    </row>
    <row r="124" spans="1:8">
      <c r="A124" s="35" t="s">
        <v>244</v>
      </c>
      <c r="B124" s="40" t="s">
        <v>53</v>
      </c>
      <c r="C124" s="9">
        <v>0</v>
      </c>
      <c r="D124" s="9">
        <v>0</v>
      </c>
      <c r="E124" s="7">
        <f t="shared" si="32"/>
        <v>0</v>
      </c>
      <c r="F124" s="9">
        <v>0</v>
      </c>
      <c r="G124" s="9">
        <v>0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125523578.11</v>
      </c>
      <c r="D128" s="8">
        <f t="shared" ref="D128:G128" si="33">SUM(D129:D131)</f>
        <v>231759936.43000001</v>
      </c>
      <c r="E128" s="8">
        <f t="shared" si="33"/>
        <v>357283514.53999996</v>
      </c>
      <c r="F128" s="8">
        <f t="shared" si="33"/>
        <v>192411693.81</v>
      </c>
      <c r="G128" s="8">
        <f t="shared" si="33"/>
        <v>192345137.88</v>
      </c>
      <c r="H128" s="8">
        <f t="shared" si="24"/>
        <v>164871820.72999996</v>
      </c>
    </row>
    <row r="129" spans="1:8">
      <c r="A129" s="35" t="s">
        <v>248</v>
      </c>
      <c r="B129" s="40" t="s">
        <v>58</v>
      </c>
      <c r="C129" s="9">
        <v>125523578.11</v>
      </c>
      <c r="D129" s="9">
        <v>200146121.53</v>
      </c>
      <c r="E129" s="7">
        <f t="shared" ref="E129:E131" si="34">C129+D129</f>
        <v>325669699.63999999</v>
      </c>
      <c r="F129" s="9">
        <v>169810544.65000001</v>
      </c>
      <c r="G129" s="9">
        <v>169743988.72</v>
      </c>
      <c r="H129" s="9">
        <f t="shared" si="24"/>
        <v>155859154.98999998</v>
      </c>
    </row>
    <row r="130" spans="1:8">
      <c r="A130" s="35" t="s">
        <v>249</v>
      </c>
      <c r="B130" s="40" t="s">
        <v>59</v>
      </c>
      <c r="C130" s="9">
        <v>0</v>
      </c>
      <c r="D130" s="9">
        <v>31613814.899999999</v>
      </c>
      <c r="E130" s="7">
        <f t="shared" si="34"/>
        <v>31613814.899999999</v>
      </c>
      <c r="F130" s="9">
        <v>22601149.16</v>
      </c>
      <c r="G130" s="9">
        <v>22601149.16</v>
      </c>
      <c r="H130" s="9">
        <f t="shared" si="24"/>
        <v>9012665.7399999984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2500000</v>
      </c>
      <c r="D141" s="8">
        <f t="shared" ref="D141:G141" si="37">SUM(D142:D144)</f>
        <v>36184759.030000001</v>
      </c>
      <c r="E141" s="8">
        <f t="shared" si="37"/>
        <v>38684759.030000001</v>
      </c>
      <c r="F141" s="8">
        <f t="shared" si="37"/>
        <v>25779524.890000001</v>
      </c>
      <c r="G141" s="8">
        <f t="shared" si="37"/>
        <v>25779524.890000001</v>
      </c>
      <c r="H141" s="8">
        <f t="shared" si="24"/>
        <v>12905234.140000001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2500000</v>
      </c>
      <c r="D144" s="9">
        <v>36184759.030000001</v>
      </c>
      <c r="E144" s="7">
        <f t="shared" si="38"/>
        <v>38684759.030000001</v>
      </c>
      <c r="F144" s="9">
        <v>25779524.890000001</v>
      </c>
      <c r="G144" s="9">
        <v>25779524.890000001</v>
      </c>
      <c r="H144" s="9">
        <f t="shared" si="24"/>
        <v>12905234.140000001</v>
      </c>
    </row>
    <row r="145" spans="1:8">
      <c r="A145" s="65" t="s">
        <v>74</v>
      </c>
      <c r="B145" s="66"/>
      <c r="C145" s="8">
        <f>SUM(C146:C152)</f>
        <v>10265081.879999999</v>
      </c>
      <c r="D145" s="8">
        <f t="shared" ref="D145:G145" si="39">SUM(D146:D152)</f>
        <v>216627.15</v>
      </c>
      <c r="E145" s="8">
        <f t="shared" si="39"/>
        <v>10481709.030000001</v>
      </c>
      <c r="F145" s="8">
        <f t="shared" si="39"/>
        <v>6459080.1799999997</v>
      </c>
      <c r="G145" s="8">
        <f t="shared" si="39"/>
        <v>6459080.1799999997</v>
      </c>
      <c r="H145" s="8">
        <f t="shared" ref="H145:H152" si="40">E145-F145</f>
        <v>4022628.8500000015</v>
      </c>
    </row>
    <row r="146" spans="1:8">
      <c r="A146" s="35" t="s">
        <v>260</v>
      </c>
      <c r="B146" s="40" t="s">
        <v>75</v>
      </c>
      <c r="C146" s="9">
        <v>6620176.6799999997</v>
      </c>
      <c r="D146" s="9">
        <v>216627.15</v>
      </c>
      <c r="E146" s="7">
        <f t="shared" ref="E146:E152" si="41">C146+D146</f>
        <v>6836803.8300000001</v>
      </c>
      <c r="F146" s="9">
        <v>4449708</v>
      </c>
      <c r="G146" s="9">
        <v>4449708</v>
      </c>
      <c r="H146" s="9">
        <f t="shared" si="40"/>
        <v>2387095.83</v>
      </c>
    </row>
    <row r="147" spans="1:8">
      <c r="A147" s="35" t="s">
        <v>261</v>
      </c>
      <c r="B147" s="40" t="s">
        <v>76</v>
      </c>
      <c r="C147" s="9">
        <v>3644905.2</v>
      </c>
      <c r="D147" s="9">
        <v>0</v>
      </c>
      <c r="E147" s="7">
        <f t="shared" si="41"/>
        <v>3644905.2</v>
      </c>
      <c r="F147" s="9">
        <v>2009372.18</v>
      </c>
      <c r="G147" s="9">
        <v>2009372.18</v>
      </c>
      <c r="H147" s="9">
        <f t="shared" si="40"/>
        <v>1635533.0200000003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766949850.64999998</v>
      </c>
      <c r="D154" s="8">
        <f t="shared" ref="D154:H154" si="42">D4+D79</f>
        <v>676375387.6099999</v>
      </c>
      <c r="E154" s="8">
        <f t="shared" si="42"/>
        <v>1443325238.26</v>
      </c>
      <c r="F154" s="8">
        <f t="shared" si="42"/>
        <v>804733671.13999987</v>
      </c>
      <c r="G154" s="8">
        <f t="shared" si="42"/>
        <v>801396795.45000005</v>
      </c>
      <c r="H154" s="8">
        <f t="shared" si="42"/>
        <v>638591567.12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A33" sqref="A33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549768323.64999998</v>
      </c>
      <c r="C5" s="8">
        <f t="shared" ref="C5:G5" si="0">SUM(C6:C13)</f>
        <v>262655108.28</v>
      </c>
      <c r="D5" s="8">
        <f t="shared" si="0"/>
        <v>812423431.92999995</v>
      </c>
      <c r="E5" s="8">
        <f t="shared" si="0"/>
        <v>452025470.64999998</v>
      </c>
      <c r="F5" s="8">
        <f t="shared" si="0"/>
        <v>449120064.95999998</v>
      </c>
      <c r="G5" s="8">
        <f t="shared" si="0"/>
        <v>360397961.28000003</v>
      </c>
    </row>
    <row r="6" spans="1:7">
      <c r="A6" s="18">
        <v>3111</v>
      </c>
      <c r="B6" s="9">
        <v>503784015</v>
      </c>
      <c r="C6" s="9">
        <v>0</v>
      </c>
      <c r="D6" s="9">
        <f>B6+C6</f>
        <v>503784015</v>
      </c>
      <c r="E6" s="9">
        <v>416155330.45999998</v>
      </c>
      <c r="F6" s="9">
        <v>413249924.76999998</v>
      </c>
      <c r="G6" s="9">
        <f>D6-E6</f>
        <v>87628684.540000021</v>
      </c>
    </row>
    <row r="7" spans="1:7">
      <c r="A7" s="18">
        <v>3112</v>
      </c>
      <c r="B7" s="9">
        <v>45984308.649999999</v>
      </c>
      <c r="C7" s="9">
        <v>0</v>
      </c>
      <c r="D7" s="9">
        <f t="shared" ref="D7:D13" si="1">B7+C7</f>
        <v>45984308.649999999</v>
      </c>
      <c r="E7" s="9">
        <v>35870140.189999998</v>
      </c>
      <c r="F7" s="9">
        <v>35870140.189999998</v>
      </c>
      <c r="G7" s="9">
        <f t="shared" ref="G7:G13" si="2">D7-E7</f>
        <v>10114168.460000001</v>
      </c>
    </row>
    <row r="8" spans="1:7">
      <c r="A8" s="18">
        <v>3111</v>
      </c>
      <c r="B8" s="9">
        <v>0</v>
      </c>
      <c r="C8" s="9">
        <v>260355108.28</v>
      </c>
      <c r="D8" s="9">
        <f t="shared" si="1"/>
        <v>260355108.28</v>
      </c>
      <c r="E8" s="9">
        <v>0</v>
      </c>
      <c r="F8" s="9">
        <v>0</v>
      </c>
      <c r="G8" s="9">
        <f t="shared" si="2"/>
        <v>260355108.28</v>
      </c>
    </row>
    <row r="9" spans="1:7">
      <c r="A9" s="18">
        <v>3112</v>
      </c>
      <c r="B9" s="9">
        <v>0</v>
      </c>
      <c r="C9" s="9">
        <v>2300000</v>
      </c>
      <c r="D9" s="9">
        <f t="shared" si="1"/>
        <v>2300000</v>
      </c>
      <c r="E9" s="9">
        <v>0</v>
      </c>
      <c r="F9" s="9">
        <v>0</v>
      </c>
      <c r="G9" s="9">
        <f t="shared" si="2"/>
        <v>2300000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217181527</v>
      </c>
      <c r="C16" s="8">
        <f t="shared" ref="C16:G16" si="3">SUM(C17:C24)</f>
        <v>413720279.32999998</v>
      </c>
      <c r="D16" s="8">
        <f t="shared" si="3"/>
        <v>630901806.32999992</v>
      </c>
      <c r="E16" s="8">
        <f t="shared" si="3"/>
        <v>352708200.49000001</v>
      </c>
      <c r="F16" s="8">
        <f t="shared" si="3"/>
        <v>2582166.85</v>
      </c>
      <c r="G16" s="8">
        <f t="shared" si="3"/>
        <v>278193605.83999991</v>
      </c>
    </row>
    <row r="17" spans="1:7">
      <c r="A17" s="18">
        <v>3111</v>
      </c>
      <c r="B17" s="9">
        <v>217181527</v>
      </c>
      <c r="C17" s="9">
        <v>413720279.32999998</v>
      </c>
      <c r="D17" s="9">
        <f>B17+C17</f>
        <v>630901806.32999992</v>
      </c>
      <c r="E17" s="9">
        <v>352708200.49000001</v>
      </c>
      <c r="F17" s="9">
        <v>2582166.85</v>
      </c>
      <c r="G17" s="9">
        <f t="shared" ref="G17:G24" si="4">D17-E17</f>
        <v>278193605.83999991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766949850.64999998</v>
      </c>
      <c r="C26" s="8">
        <f t="shared" ref="C26:G26" si="6">C5+C16</f>
        <v>676375387.61000001</v>
      </c>
      <c r="D26" s="8">
        <f t="shared" si="6"/>
        <v>1443325238.2599998</v>
      </c>
      <c r="E26" s="8">
        <f t="shared" si="6"/>
        <v>804733671.13999999</v>
      </c>
      <c r="F26" s="8">
        <f t="shared" si="6"/>
        <v>451702231.81</v>
      </c>
      <c r="G26" s="8">
        <f t="shared" si="6"/>
        <v>638591567.11999989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activeCell="A43" sqref="A43:B43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549768323.64999998</v>
      </c>
      <c r="D5" s="8">
        <f t="shared" ref="D5:H5" si="0">D6+D16+D25+D36</f>
        <v>262655108.28</v>
      </c>
      <c r="E5" s="8">
        <f t="shared" si="0"/>
        <v>812423431.93000007</v>
      </c>
      <c r="F5" s="8">
        <f t="shared" si="0"/>
        <v>452025470.64999998</v>
      </c>
      <c r="G5" s="8">
        <f t="shared" si="0"/>
        <v>449120064.96000004</v>
      </c>
      <c r="H5" s="8">
        <f t="shared" si="0"/>
        <v>360397961.27999997</v>
      </c>
    </row>
    <row r="6" spans="1:8" ht="12.75" customHeight="1">
      <c r="A6" s="63" t="s">
        <v>99</v>
      </c>
      <c r="B6" s="64"/>
      <c r="C6" s="8">
        <f>SUM(C7:C14)</f>
        <v>171796662.31</v>
      </c>
      <c r="D6" s="8">
        <f t="shared" ref="D6:H6" si="1">SUM(D7:D14)</f>
        <v>62533951.079999998</v>
      </c>
      <c r="E6" s="8">
        <f t="shared" si="1"/>
        <v>234330613.38999999</v>
      </c>
      <c r="F6" s="8">
        <f t="shared" si="1"/>
        <v>132823105.69</v>
      </c>
      <c r="G6" s="8">
        <f t="shared" si="1"/>
        <v>132434370.73</v>
      </c>
      <c r="H6" s="8">
        <f t="shared" si="1"/>
        <v>101507507.69999997</v>
      </c>
    </row>
    <row r="7" spans="1:8">
      <c r="A7" s="46" t="s">
        <v>267</v>
      </c>
      <c r="B7" s="40" t="s">
        <v>100</v>
      </c>
      <c r="C7" s="9">
        <v>21433082.780000001</v>
      </c>
      <c r="D7" s="9">
        <v>-13095.11</v>
      </c>
      <c r="E7" s="9">
        <f>C7+D7</f>
        <v>21419987.670000002</v>
      </c>
      <c r="F7" s="9">
        <v>15209402.9</v>
      </c>
      <c r="G7" s="9">
        <v>15165578.880000001</v>
      </c>
      <c r="H7" s="9">
        <f>E7-F7</f>
        <v>6210584.7700000014</v>
      </c>
    </row>
    <row r="8" spans="1:8">
      <c r="A8" s="46" t="s">
        <v>268</v>
      </c>
      <c r="B8" s="40" t="s">
        <v>101</v>
      </c>
      <c r="C8" s="9">
        <v>1082225.83</v>
      </c>
      <c r="D8" s="9">
        <v>0.73</v>
      </c>
      <c r="E8" s="9">
        <f t="shared" ref="E8:E14" si="2">C8+D8</f>
        <v>1082226.56</v>
      </c>
      <c r="F8" s="9">
        <v>773714.47</v>
      </c>
      <c r="G8" s="9">
        <v>770159.22</v>
      </c>
      <c r="H8" s="9">
        <f t="shared" ref="H8:H71" si="3">E8-F8</f>
        <v>308512.09000000008</v>
      </c>
    </row>
    <row r="9" spans="1:8">
      <c r="A9" s="46" t="s">
        <v>269</v>
      </c>
      <c r="B9" s="40" t="s">
        <v>102</v>
      </c>
      <c r="C9" s="9">
        <v>56588043.670000002</v>
      </c>
      <c r="D9" s="9">
        <v>11795973.6</v>
      </c>
      <c r="E9" s="9">
        <f t="shared" si="2"/>
        <v>68384017.269999996</v>
      </c>
      <c r="F9" s="9">
        <v>54905480.240000002</v>
      </c>
      <c r="G9" s="9">
        <v>54672856.43</v>
      </c>
      <c r="H9" s="9">
        <f t="shared" si="3"/>
        <v>13478537.029999994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72608024.670000002</v>
      </c>
      <c r="D11" s="9">
        <v>43886342.460000001</v>
      </c>
      <c r="E11" s="9">
        <f t="shared" si="2"/>
        <v>116494367.13</v>
      </c>
      <c r="F11" s="9">
        <v>46999578.560000002</v>
      </c>
      <c r="G11" s="9">
        <v>46997579.439999998</v>
      </c>
      <c r="H11" s="9">
        <f t="shared" si="3"/>
        <v>69494788.569999993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20085285.359999999</v>
      </c>
      <c r="D13" s="9">
        <v>6864729.4000000004</v>
      </c>
      <c r="E13" s="9">
        <f t="shared" si="2"/>
        <v>26950014.759999998</v>
      </c>
      <c r="F13" s="9">
        <v>14934929.52</v>
      </c>
      <c r="G13" s="9">
        <v>14828196.76</v>
      </c>
      <c r="H13" s="9">
        <f t="shared" si="3"/>
        <v>12015085.239999998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288004521.28000003</v>
      </c>
      <c r="D16" s="8">
        <f t="shared" ref="D16:G16" si="4">SUM(D17:D23)</f>
        <v>185695658.78</v>
      </c>
      <c r="E16" s="8">
        <f t="shared" si="4"/>
        <v>473700180.06000006</v>
      </c>
      <c r="F16" s="8">
        <f t="shared" si="4"/>
        <v>251709125.44000003</v>
      </c>
      <c r="G16" s="8">
        <f t="shared" si="4"/>
        <v>249293934.58000001</v>
      </c>
      <c r="H16" s="8">
        <f t="shared" si="3"/>
        <v>221991054.62000003</v>
      </c>
    </row>
    <row r="17" spans="1:8">
      <c r="A17" s="46" t="s">
        <v>275</v>
      </c>
      <c r="B17" s="40" t="s">
        <v>109</v>
      </c>
      <c r="C17" s="9">
        <v>26030876.530000001</v>
      </c>
      <c r="D17" s="9">
        <v>1333049.69</v>
      </c>
      <c r="E17" s="9">
        <f>C17+D17</f>
        <v>27363926.220000003</v>
      </c>
      <c r="F17" s="9">
        <v>13647433.609999999</v>
      </c>
      <c r="G17" s="9">
        <v>13642418</v>
      </c>
      <c r="H17" s="9">
        <f t="shared" si="3"/>
        <v>13716492.610000003</v>
      </c>
    </row>
    <row r="18" spans="1:8">
      <c r="A18" s="46" t="s">
        <v>276</v>
      </c>
      <c r="B18" s="40" t="s">
        <v>110</v>
      </c>
      <c r="C18" s="9">
        <v>188465741.87</v>
      </c>
      <c r="D18" s="9">
        <v>179594308.12</v>
      </c>
      <c r="E18" s="9">
        <f t="shared" ref="E18:E23" si="5">C18+D18</f>
        <v>368060049.99000001</v>
      </c>
      <c r="F18" s="9">
        <v>177695705.31999999</v>
      </c>
      <c r="G18" s="9">
        <v>175309818.97</v>
      </c>
      <c r="H18" s="9">
        <f t="shared" si="3"/>
        <v>190364344.67000002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22824776.640000001</v>
      </c>
      <c r="D20" s="9">
        <v>3654138.65</v>
      </c>
      <c r="E20" s="9">
        <f t="shared" si="5"/>
        <v>26478915.289999999</v>
      </c>
      <c r="F20" s="9">
        <v>20385174.309999999</v>
      </c>
      <c r="G20" s="9">
        <v>20367078.309999999</v>
      </c>
      <c r="H20" s="9">
        <f t="shared" si="3"/>
        <v>6093740.9800000004</v>
      </c>
    </row>
    <row r="21" spans="1:8">
      <c r="A21" s="46" t="s">
        <v>279</v>
      </c>
      <c r="B21" s="40" t="s">
        <v>113</v>
      </c>
      <c r="C21" s="9">
        <v>17955710.120000001</v>
      </c>
      <c r="D21" s="9">
        <v>798370.95</v>
      </c>
      <c r="E21" s="9">
        <f t="shared" si="5"/>
        <v>18754081.07</v>
      </c>
      <c r="F21" s="9">
        <v>17080022.739999998</v>
      </c>
      <c r="G21" s="9">
        <v>17077182.739999998</v>
      </c>
      <c r="H21" s="9">
        <f t="shared" si="3"/>
        <v>1674058.3300000019</v>
      </c>
    </row>
    <row r="22" spans="1:8">
      <c r="A22" s="46" t="s">
        <v>280</v>
      </c>
      <c r="B22" s="40" t="s">
        <v>114</v>
      </c>
      <c r="C22" s="9">
        <v>27573363.829999998</v>
      </c>
      <c r="D22" s="9">
        <v>315791.37</v>
      </c>
      <c r="E22" s="9">
        <f t="shared" si="5"/>
        <v>27889155.199999999</v>
      </c>
      <c r="F22" s="9">
        <v>18761663.460000001</v>
      </c>
      <c r="G22" s="9">
        <v>18758310.559999999</v>
      </c>
      <c r="H22" s="9">
        <f t="shared" si="3"/>
        <v>9127491.7399999984</v>
      </c>
    </row>
    <row r="23" spans="1:8">
      <c r="A23" s="46" t="s">
        <v>281</v>
      </c>
      <c r="B23" s="40" t="s">
        <v>115</v>
      </c>
      <c r="C23" s="9">
        <v>5154052.29</v>
      </c>
      <c r="D23" s="9">
        <v>0</v>
      </c>
      <c r="E23" s="9">
        <f t="shared" si="5"/>
        <v>5154052.29</v>
      </c>
      <c r="F23" s="9">
        <v>4139126</v>
      </c>
      <c r="G23" s="9">
        <v>4139126</v>
      </c>
      <c r="H23" s="9">
        <f t="shared" si="3"/>
        <v>1014926.29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89967140.059999987</v>
      </c>
      <c r="D25" s="8">
        <f t="shared" ref="D25:G25" si="6">SUM(D26:D34)</f>
        <v>14425498.42</v>
      </c>
      <c r="E25" s="8">
        <f t="shared" si="6"/>
        <v>104392638.47999999</v>
      </c>
      <c r="F25" s="8">
        <f t="shared" si="6"/>
        <v>67493239.519999996</v>
      </c>
      <c r="G25" s="8">
        <f t="shared" si="6"/>
        <v>67391759.650000006</v>
      </c>
      <c r="H25" s="8">
        <f t="shared" si="3"/>
        <v>36899398.959999993</v>
      </c>
    </row>
    <row r="26" spans="1:8">
      <c r="A26" s="46" t="s">
        <v>282</v>
      </c>
      <c r="B26" s="40" t="s">
        <v>117</v>
      </c>
      <c r="C26" s="9">
        <v>78734497.819999993</v>
      </c>
      <c r="D26" s="9">
        <v>13050498.42</v>
      </c>
      <c r="E26" s="9">
        <f>C26+D26</f>
        <v>91784996.239999995</v>
      </c>
      <c r="F26" s="9">
        <v>58562507.869999997</v>
      </c>
      <c r="G26" s="9">
        <v>58461028</v>
      </c>
      <c r="H26" s="9">
        <f t="shared" si="3"/>
        <v>33222488.369999997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6507642.2400000002</v>
      </c>
      <c r="D32" s="9">
        <v>400000</v>
      </c>
      <c r="E32" s="9">
        <f t="shared" si="7"/>
        <v>6907642.2400000002</v>
      </c>
      <c r="F32" s="9">
        <v>6080731.6500000004</v>
      </c>
      <c r="G32" s="9">
        <v>6080731.6500000004</v>
      </c>
      <c r="H32" s="9">
        <f t="shared" si="3"/>
        <v>826910.58999999985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4725000</v>
      </c>
      <c r="D34" s="9">
        <v>975000</v>
      </c>
      <c r="E34" s="9">
        <f t="shared" si="7"/>
        <v>5700000</v>
      </c>
      <c r="F34" s="9">
        <v>2850000</v>
      </c>
      <c r="G34" s="9">
        <v>2850000</v>
      </c>
      <c r="H34" s="9">
        <f t="shared" si="3"/>
        <v>2850000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217181527</v>
      </c>
      <c r="D42" s="8">
        <f t="shared" ref="D42:G42" si="10">D43+D53+D62+D73</f>
        <v>413720279.33000004</v>
      </c>
      <c r="E42" s="8">
        <f t="shared" si="10"/>
        <v>630901806.33000004</v>
      </c>
      <c r="F42" s="8">
        <f t="shared" si="10"/>
        <v>352708200.49000001</v>
      </c>
      <c r="G42" s="8">
        <f t="shared" si="10"/>
        <v>352276730.49000001</v>
      </c>
      <c r="H42" s="8">
        <f t="shared" si="3"/>
        <v>278193605.84000003</v>
      </c>
    </row>
    <row r="43" spans="1:8" ht="12.75">
      <c r="A43" s="63" t="s">
        <v>99</v>
      </c>
      <c r="B43" s="80"/>
      <c r="C43" s="8">
        <f>SUM(C44:C51)</f>
        <v>77392867.010000005</v>
      </c>
      <c r="D43" s="8">
        <f t="shared" ref="D43:G43" si="11">SUM(D44:D51)</f>
        <v>29071959.759999998</v>
      </c>
      <c r="E43" s="8">
        <f t="shared" si="11"/>
        <v>106464826.77000001</v>
      </c>
      <c r="F43" s="8">
        <f t="shared" si="11"/>
        <v>59214496.400000006</v>
      </c>
      <c r="G43" s="8">
        <f t="shared" si="11"/>
        <v>58849582.329999998</v>
      </c>
      <c r="H43" s="8">
        <f t="shared" si="3"/>
        <v>47250330.370000005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185999.99</v>
      </c>
      <c r="G46" s="9">
        <v>185999.99</v>
      </c>
      <c r="H46" s="9">
        <f t="shared" si="3"/>
        <v>14000.010000000009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92755.88</v>
      </c>
      <c r="E48" s="9">
        <f t="shared" si="12"/>
        <v>92755.88</v>
      </c>
      <c r="F48" s="9">
        <v>0</v>
      </c>
      <c r="G48" s="9">
        <v>0</v>
      </c>
      <c r="H48" s="9">
        <f t="shared" si="3"/>
        <v>92755.88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77392867.010000005</v>
      </c>
      <c r="D50" s="9">
        <v>23066203.789999999</v>
      </c>
      <c r="E50" s="9">
        <f t="shared" si="12"/>
        <v>100459070.80000001</v>
      </c>
      <c r="F50" s="9">
        <v>57937703.840000004</v>
      </c>
      <c r="G50" s="9">
        <v>57620337.009999998</v>
      </c>
      <c r="H50" s="9">
        <f t="shared" si="3"/>
        <v>42521366.960000008</v>
      </c>
    </row>
    <row r="51" spans="1:8">
      <c r="A51" s="46" t="s">
        <v>302</v>
      </c>
      <c r="B51" s="40" t="s">
        <v>107</v>
      </c>
      <c r="C51" s="9">
        <v>0</v>
      </c>
      <c r="D51" s="9">
        <v>5713000.0899999999</v>
      </c>
      <c r="E51" s="9">
        <f t="shared" si="12"/>
        <v>5713000.0899999999</v>
      </c>
      <c r="F51" s="9">
        <v>1090792.57</v>
      </c>
      <c r="G51" s="9">
        <v>1043245.33</v>
      </c>
      <c r="H51" s="9">
        <f t="shared" si="3"/>
        <v>4622207.5199999996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125523578.11</v>
      </c>
      <c r="D53" s="8">
        <f t="shared" ref="D53:G53" si="13">SUM(D54:D60)</f>
        <v>381873666.81000006</v>
      </c>
      <c r="E53" s="8">
        <f t="shared" si="13"/>
        <v>507397244.92000008</v>
      </c>
      <c r="F53" s="8">
        <f t="shared" si="13"/>
        <v>283486750.25</v>
      </c>
      <c r="G53" s="8">
        <f t="shared" si="13"/>
        <v>283420194.31999999</v>
      </c>
      <c r="H53" s="8">
        <f t="shared" si="3"/>
        <v>223910494.67000008</v>
      </c>
    </row>
    <row r="54" spans="1:8">
      <c r="A54" s="46" t="s">
        <v>303</v>
      </c>
      <c r="B54" s="40" t="s">
        <v>109</v>
      </c>
      <c r="C54" s="9">
        <v>0</v>
      </c>
      <c r="D54" s="9">
        <v>22869518.989999998</v>
      </c>
      <c r="E54" s="9">
        <f>C54+D54</f>
        <v>22869518.989999998</v>
      </c>
      <c r="F54" s="9">
        <v>12638231.32</v>
      </c>
      <c r="G54" s="9">
        <v>12638231.32</v>
      </c>
      <c r="H54" s="9">
        <f t="shared" si="3"/>
        <v>10231287.669999998</v>
      </c>
    </row>
    <row r="55" spans="1:8">
      <c r="A55" s="46" t="s">
        <v>304</v>
      </c>
      <c r="B55" s="40" t="s">
        <v>110</v>
      </c>
      <c r="C55" s="9">
        <v>125523578.11</v>
      </c>
      <c r="D55" s="9">
        <v>335263232.41000003</v>
      </c>
      <c r="E55" s="9">
        <f t="shared" ref="E55:E60" si="14">C55+D55</f>
        <v>460786810.52000004</v>
      </c>
      <c r="F55" s="9">
        <v>257796846.22999999</v>
      </c>
      <c r="G55" s="9">
        <v>257730290.30000001</v>
      </c>
      <c r="H55" s="9">
        <f t="shared" si="3"/>
        <v>202989964.29000005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0</v>
      </c>
      <c r="D57" s="9">
        <v>2439609.54</v>
      </c>
      <c r="E57" s="9">
        <f t="shared" si="14"/>
        <v>2439609.54</v>
      </c>
      <c r="F57" s="9">
        <v>0</v>
      </c>
      <c r="G57" s="9">
        <v>0</v>
      </c>
      <c r="H57" s="9">
        <f t="shared" si="3"/>
        <v>2439609.54</v>
      </c>
    </row>
    <row r="58" spans="1:8">
      <c r="A58" s="46" t="s">
        <v>307</v>
      </c>
      <c r="B58" s="40" t="s">
        <v>113</v>
      </c>
      <c r="C58" s="9">
        <v>0</v>
      </c>
      <c r="D58" s="9">
        <v>13902156.93</v>
      </c>
      <c r="E58" s="9">
        <f t="shared" si="14"/>
        <v>13902156.93</v>
      </c>
      <c r="F58" s="9">
        <v>9554774.6199999992</v>
      </c>
      <c r="G58" s="9">
        <v>9554774.6199999992</v>
      </c>
      <c r="H58" s="9">
        <f t="shared" si="3"/>
        <v>4347382.3100000005</v>
      </c>
    </row>
    <row r="59" spans="1:8">
      <c r="A59" s="46" t="s">
        <v>308</v>
      </c>
      <c r="B59" s="40" t="s">
        <v>114</v>
      </c>
      <c r="C59" s="9">
        <v>0</v>
      </c>
      <c r="D59" s="9">
        <v>7399148.9400000004</v>
      </c>
      <c r="E59" s="9">
        <f t="shared" si="14"/>
        <v>7399148.9400000004</v>
      </c>
      <c r="F59" s="9">
        <v>3496898.08</v>
      </c>
      <c r="G59" s="9">
        <v>3496898.08</v>
      </c>
      <c r="H59" s="9">
        <f t="shared" si="3"/>
        <v>3902250.8600000003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4000000</v>
      </c>
      <c r="D62" s="8">
        <f t="shared" ref="D62:G62" si="15">SUM(D63:D71)</f>
        <v>2558025.61</v>
      </c>
      <c r="E62" s="8">
        <f t="shared" si="15"/>
        <v>6558025.6099999994</v>
      </c>
      <c r="F62" s="8">
        <f t="shared" si="15"/>
        <v>3547873.66</v>
      </c>
      <c r="G62" s="8">
        <f t="shared" si="15"/>
        <v>3547873.66</v>
      </c>
      <c r="H62" s="8">
        <f t="shared" si="3"/>
        <v>3010151.9499999993</v>
      </c>
    </row>
    <row r="63" spans="1:8">
      <c r="A63" s="46" t="s">
        <v>310</v>
      </c>
      <c r="B63" s="40" t="s">
        <v>117</v>
      </c>
      <c r="C63" s="9">
        <v>4000000</v>
      </c>
      <c r="D63" s="9">
        <v>2558025.61</v>
      </c>
      <c r="E63" s="9">
        <f>C63+D63</f>
        <v>6558025.6099999994</v>
      </c>
      <c r="F63" s="9">
        <v>3547873.66</v>
      </c>
      <c r="G63" s="9">
        <v>3547873.66</v>
      </c>
      <c r="H63" s="9">
        <f t="shared" si="3"/>
        <v>3010151.9499999993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10265081.880000001</v>
      </c>
      <c r="D73" s="8">
        <f t="shared" ref="D73:G73" si="17">SUM(D74:D77)</f>
        <v>216627.15</v>
      </c>
      <c r="E73" s="8">
        <f t="shared" si="17"/>
        <v>10481709.030000001</v>
      </c>
      <c r="F73" s="8">
        <f t="shared" si="17"/>
        <v>6459080.1799999997</v>
      </c>
      <c r="G73" s="8">
        <f t="shared" si="17"/>
        <v>6459080.1799999997</v>
      </c>
      <c r="H73" s="8">
        <f t="shared" ref="H73:H77" si="18">E73-F73</f>
        <v>4022628.8500000015</v>
      </c>
    </row>
    <row r="74" spans="1:8">
      <c r="A74" s="46" t="s">
        <v>319</v>
      </c>
      <c r="B74" s="40" t="s">
        <v>127</v>
      </c>
      <c r="C74" s="9">
        <v>10265081.880000001</v>
      </c>
      <c r="D74" s="9">
        <v>216627.15</v>
      </c>
      <c r="E74" s="9">
        <f>C74+D74</f>
        <v>10481709.030000001</v>
      </c>
      <c r="F74" s="9">
        <v>6459080.1799999997</v>
      </c>
      <c r="G74" s="9">
        <v>6459080.1799999997</v>
      </c>
      <c r="H74" s="9">
        <f t="shared" si="18"/>
        <v>4022628.8500000015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766949850.64999998</v>
      </c>
      <c r="D79" s="8">
        <f t="shared" ref="D79:H79" si="20">D5+D42</f>
        <v>676375387.61000001</v>
      </c>
      <c r="E79" s="8">
        <f t="shared" si="20"/>
        <v>1443325238.2600002</v>
      </c>
      <c r="F79" s="8">
        <f t="shared" si="20"/>
        <v>804733671.13999999</v>
      </c>
      <c r="G79" s="8">
        <f t="shared" si="20"/>
        <v>801396795.45000005</v>
      </c>
      <c r="H79" s="8">
        <f t="shared" si="20"/>
        <v>638591567.12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H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137478099.27000001</v>
      </c>
      <c r="C4" s="28">
        <f t="shared" ref="C4:G4" si="0">C5+C6+C7+C10+C11+C14</f>
        <v>1734336.94</v>
      </c>
      <c r="D4" s="28">
        <f t="shared" si="0"/>
        <v>139212436.21000001</v>
      </c>
      <c r="E4" s="28">
        <f t="shared" si="0"/>
        <v>100107879.88</v>
      </c>
      <c r="F4" s="28">
        <f t="shared" si="0"/>
        <v>100107879.88</v>
      </c>
      <c r="G4" s="28">
        <f t="shared" si="0"/>
        <v>39104556.330000013</v>
      </c>
    </row>
    <row r="5" spans="1:7">
      <c r="A5" s="29" t="s">
        <v>134</v>
      </c>
      <c r="B5" s="9">
        <v>137478099.27000001</v>
      </c>
      <c r="C5" s="9">
        <v>1734336.94</v>
      </c>
      <c r="D5" s="8">
        <f>B5+C5</f>
        <v>139212436.21000001</v>
      </c>
      <c r="E5" s="9">
        <v>100107879.88</v>
      </c>
      <c r="F5" s="9">
        <v>100107879.88</v>
      </c>
      <c r="G5" s="8">
        <f>D5-E5</f>
        <v>39104556.330000013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69234030.969999999</v>
      </c>
      <c r="C16" s="8">
        <f t="shared" ref="C16:G16" si="6">C17+C18+C19+C22+C23+C26</f>
        <v>3427679.85</v>
      </c>
      <c r="D16" s="8">
        <f t="shared" si="6"/>
        <v>72661710.819999993</v>
      </c>
      <c r="E16" s="8">
        <f t="shared" si="6"/>
        <v>45903437.109999999</v>
      </c>
      <c r="F16" s="8">
        <f t="shared" si="6"/>
        <v>45903437.109999999</v>
      </c>
      <c r="G16" s="8">
        <f t="shared" si="6"/>
        <v>26758273.709999993</v>
      </c>
    </row>
    <row r="17" spans="1:7">
      <c r="A17" s="29" t="s">
        <v>134</v>
      </c>
      <c r="B17" s="9">
        <v>69234030.969999999</v>
      </c>
      <c r="C17" s="9">
        <v>3427679.85</v>
      </c>
      <c r="D17" s="8">
        <f t="shared" ref="D17:D18" si="7">B17+C17</f>
        <v>72661710.819999993</v>
      </c>
      <c r="E17" s="9">
        <v>45903437.109999999</v>
      </c>
      <c r="F17" s="9">
        <v>45903437.109999999</v>
      </c>
      <c r="G17" s="8">
        <f t="shared" ref="G17:G26" si="8">D17-E17</f>
        <v>26758273.709999993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206712130.24000001</v>
      </c>
      <c r="C27" s="8">
        <f t="shared" ref="C27:G27" si="13">C4+C16</f>
        <v>5162016.79</v>
      </c>
      <c r="D27" s="8">
        <f t="shared" si="13"/>
        <v>211874147.03</v>
      </c>
      <c r="E27" s="8">
        <f t="shared" si="13"/>
        <v>146011316.99000001</v>
      </c>
      <c r="F27" s="8">
        <f t="shared" si="13"/>
        <v>146011316.99000001</v>
      </c>
      <c r="G27" s="8">
        <f t="shared" si="13"/>
        <v>65862830.040000007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2019-03-05T19:37:39Z</dcterms:modified>
</cp:coreProperties>
</file>