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:\CUENTA PUBLICA\2020\1er Trimestre\LDF\"/>
    </mc:Choice>
  </mc:AlternateContent>
  <xr:revisionPtr revIDLastSave="0" documentId="8_{F780253D-E309-4D8D-B2A9-90A4ECED8B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C41" i="1" s="1"/>
  <c r="B16" i="1"/>
  <c r="G59" i="1" l="1"/>
  <c r="G37" i="1"/>
  <c r="G54" i="1"/>
  <c r="G28" i="1"/>
  <c r="E65" i="1"/>
  <c r="G16" i="1"/>
  <c r="B41" i="1"/>
  <c r="G41" i="1"/>
  <c r="D65" i="1"/>
  <c r="F65" i="1"/>
  <c r="C65" i="1"/>
  <c r="C70" i="1" s="1"/>
  <c r="F41" i="1"/>
  <c r="D41" i="1"/>
  <c r="E41" i="1"/>
  <c r="B65" i="1"/>
  <c r="F70" i="1" l="1"/>
  <c r="G42" i="1"/>
  <c r="E70" i="1"/>
  <c r="B70" i="1"/>
  <c r="G65" i="1"/>
  <c r="G70" i="1" s="1"/>
  <c r="D70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<sst xmlns="http://schemas.openxmlformats.org/spreadsheetml/2006/main" count="75" uniqueCount="75">
  <si>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</si>
  <si>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</si>
  <si>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</si>
  <si>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</si>
  <si>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</si>
  <si>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</si>
  <si>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</si>
  <si>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</si>
  <si>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</si>
  <si>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</si>
  <si>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</si>
  <si>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</si>
  <si>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</si>
  <si>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</si>
  <si>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</si>
  <si>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</si>
  <si>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</si>
  <si>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</si>
  <si>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</si>
  <si>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</si>
  <si>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</si>
  <si>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</si>
  <si>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</si>
  <si>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</si>
  <si>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</si>
  <si>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</si>
  <si>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</si>
  <si>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</si>
  <si>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</si>
  <si>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</si>
  <si>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</si>
  <si>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</si>
  <si>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</si>
  <si>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</si>
  <si>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</si>
  <si>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</si>
  <si>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</si>
  <si>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</si>
  <si>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</si>
  <si>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</si>
  <si>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</si>
  <si>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</si>
  <si>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</si>
  <si>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</si>
  <si>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</si>
  <si>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</si>
  <si>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</si>
  <si>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</si>
  <si>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</si>
  <si>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</si>
  <si>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</si>
  <si>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</si>
  <si>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</si>
  <si>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</si>
  <si>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</si>
  <si>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</si>
  <si>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</si>
  <si>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</si>
  <si>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</si>
  <si>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</si>
  <si>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</si>
  <si>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</si>
  <si>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</si>
  <si>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</si>
  <si>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</si>
  <si>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</si>
  <si>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</si>
  <si>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</si>
  <si>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</si>
  <si>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</si>
  <si>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</si>
  <si>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</si>
  <si>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</si>
  <si>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MUNICIPIO DE SAN MIGUEL DE ALLENDE, GTO.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</si>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</sst>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zoomScale="90" zoomScaleNormal="90" workbookViewId="0">
      <selection sqref="A1:G27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401800087</v>
      </c>
      <c r="C9" s="26">
        <v>0</v>
      </c>
      <c r="D9" s="19">
        <f>B9+C9</f>
        <v>401800087</v>
      </c>
      <c r="E9" s="26">
        <v>163467426.90000001</v>
      </c>
      <c r="F9" s="26">
        <v>163467426.90000001</v>
      </c>
      <c r="G9" s="19">
        <f>F9-B9</f>
        <v>-238332660.09999999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1643434</v>
      </c>
      <c r="C11" s="26">
        <v>50000000</v>
      </c>
      <c r="D11" s="19">
        <f t="shared" si="0"/>
        <v>51643434</v>
      </c>
      <c r="E11" s="26">
        <v>828581.45</v>
      </c>
      <c r="F11" s="26">
        <v>828581.45</v>
      </c>
      <c r="G11" s="19">
        <f t="shared" si="1"/>
        <v>-814852.55</v>
      </c>
      <c r="H11" s="1"/>
    </row>
    <row r="12" spans="1:8" x14ac:dyDescent="0.25">
      <c r="A12" s="8" t="s">
        <v>15</v>
      </c>
      <c r="B12" s="26">
        <v>95934705</v>
      </c>
      <c r="C12" s="26">
        <v>2707634.25</v>
      </c>
      <c r="D12" s="19">
        <f t="shared" si="0"/>
        <v>98642339.25</v>
      </c>
      <c r="E12" s="26">
        <v>18187153.969999999</v>
      </c>
      <c r="F12" s="26">
        <v>18187153.969999999</v>
      </c>
      <c r="G12" s="19">
        <f t="shared" si="1"/>
        <v>-77747551.030000001</v>
      </c>
      <c r="H12" s="1"/>
    </row>
    <row r="13" spans="1:8" x14ac:dyDescent="0.25">
      <c r="A13" s="8" t="s">
        <v>16</v>
      </c>
      <c r="B13" s="26">
        <v>11626286</v>
      </c>
      <c r="C13" s="26">
        <v>0</v>
      </c>
      <c r="D13" s="19">
        <f t="shared" si="0"/>
        <v>11626286</v>
      </c>
      <c r="E13" s="26">
        <v>2229117.19</v>
      </c>
      <c r="F13" s="26">
        <v>2229117.19</v>
      </c>
      <c r="G13" s="19">
        <f t="shared" si="1"/>
        <v>-9397168.8100000005</v>
      </c>
      <c r="H13" s="1"/>
    </row>
    <row r="14" spans="1:8" x14ac:dyDescent="0.25">
      <c r="A14" s="8" t="s">
        <v>17</v>
      </c>
      <c r="B14" s="26">
        <v>61668187</v>
      </c>
      <c r="C14" s="26">
        <v>-47635586.299999997</v>
      </c>
      <c r="D14" s="19">
        <f t="shared" si="0"/>
        <v>14032600.700000003</v>
      </c>
      <c r="E14" s="26">
        <v>5710549</v>
      </c>
      <c r="F14" s="26">
        <v>5710549</v>
      </c>
      <c r="G14" s="19">
        <f t="shared" si="1"/>
        <v>-55957638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246080342</v>
      </c>
      <c r="C16" s="19">
        <f t="shared" si="2"/>
        <v>43326314</v>
      </c>
      <c r="D16" s="19">
        <f t="shared" si="2"/>
        <v>289406656</v>
      </c>
      <c r="E16" s="19">
        <f t="shared" si="2"/>
        <v>81773169.040000007</v>
      </c>
      <c r="F16" s="19">
        <f t="shared" si="2"/>
        <v>81773169.040000007</v>
      </c>
      <c r="G16" s="19">
        <f t="shared" si="1"/>
        <v>-164307172.95999998</v>
      </c>
      <c r="H16" s="1"/>
    </row>
    <row r="17" spans="1:7" x14ac:dyDescent="0.25">
      <c r="A17" s="12" t="s">
        <v>20</v>
      </c>
      <c r="B17" s="26">
        <v>246080342</v>
      </c>
      <c r="C17" s="26">
        <v>43326314</v>
      </c>
      <c r="D17" s="19">
        <f t="shared" ref="D17:D27" si="3">B17+C17</f>
        <v>289406656</v>
      </c>
      <c r="E17" s="26">
        <v>81773169.040000007</v>
      </c>
      <c r="F17" s="26">
        <v>81773169.040000007</v>
      </c>
      <c r="G17" s="19">
        <f t="shared" si="1"/>
        <v>-164307172.95999998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6989744</v>
      </c>
      <c r="C28" s="19">
        <f t="shared" ref="C28:F28" si="4">SUM(C29:C33)</f>
        <v>-940384.95</v>
      </c>
      <c r="D28" s="19">
        <f t="shared" si="4"/>
        <v>6049359.0499999998</v>
      </c>
      <c r="E28" s="19">
        <f t="shared" si="4"/>
        <v>3155191.03</v>
      </c>
      <c r="F28" s="19">
        <f t="shared" si="4"/>
        <v>3155191.03</v>
      </c>
      <c r="G28" s="19">
        <f t="shared" si="1"/>
        <v>-3834552.97</v>
      </c>
    </row>
    <row r="29" spans="1:7" x14ac:dyDescent="0.25">
      <c r="A29" s="12" t="s">
        <v>32</v>
      </c>
      <c r="B29" s="26">
        <v>6989744</v>
      </c>
      <c r="C29" s="26">
        <v>-940384.95</v>
      </c>
      <c r="D29" s="19">
        <f t="shared" ref="D29:D33" si="5">B29+C29</f>
        <v>6049359.0499999998</v>
      </c>
      <c r="E29" s="26">
        <v>3155191.03</v>
      </c>
      <c r="F29" s="26">
        <v>3155191.03</v>
      </c>
      <c r="G29" s="19">
        <f t="shared" si="1"/>
        <v>-3834552.97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0</v>
      </c>
      <c r="C34" s="26">
        <v>0</v>
      </c>
      <c r="D34" s="19">
        <f>B34+C34</f>
        <v>0</v>
      </c>
      <c r="E34" s="26">
        <v>0</v>
      </c>
      <c r="F34" s="26">
        <v>0</v>
      </c>
      <c r="G34" s="19">
        <f t="shared" si="1"/>
        <v>0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825742785</v>
      </c>
      <c r="C41" s="20">
        <f t="shared" ref="C41:G41" si="7">C9+C10+C11+C12+C13+C14+C15+C16+C28++C34+C35+C37</f>
        <v>47457977</v>
      </c>
      <c r="D41" s="20">
        <f t="shared" si="7"/>
        <v>873200762</v>
      </c>
      <c r="E41" s="20">
        <f t="shared" si="7"/>
        <v>275351188.57999998</v>
      </c>
      <c r="F41" s="20">
        <f t="shared" si="7"/>
        <v>275351188.57999998</v>
      </c>
      <c r="G41" s="20">
        <f t="shared" si="7"/>
        <v>-550391596.42000008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229850367</v>
      </c>
      <c r="C45" s="19">
        <f t="shared" ref="C45:F45" si="8">SUM(C46:C53)</f>
        <v>9125381.3699999992</v>
      </c>
      <c r="D45" s="19">
        <f t="shared" si="8"/>
        <v>238975748.37</v>
      </c>
      <c r="E45" s="19">
        <f t="shared" si="8"/>
        <v>66250106.370000005</v>
      </c>
      <c r="F45" s="19">
        <f t="shared" si="8"/>
        <v>66250106.370000005</v>
      </c>
      <c r="G45" s="19">
        <f>F45-B45</f>
        <v>-163600260.63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119109620</v>
      </c>
      <c r="C48" s="26">
        <v>180365.7</v>
      </c>
      <c r="D48" s="19">
        <f t="shared" si="9"/>
        <v>119289985.7</v>
      </c>
      <c r="E48" s="26">
        <v>36283016.700000003</v>
      </c>
      <c r="F48" s="26">
        <v>36283016.700000003</v>
      </c>
      <c r="G48" s="19">
        <f t="shared" si="10"/>
        <v>-82826603.299999997</v>
      </c>
      <c r="H48" s="1"/>
    </row>
    <row r="49" spans="1:7" ht="30" x14ac:dyDescent="0.25">
      <c r="A49" s="13" t="s">
        <v>50</v>
      </c>
      <c r="B49" s="26">
        <v>110740747</v>
      </c>
      <c r="C49" s="26">
        <v>8945015.6699999999</v>
      </c>
      <c r="D49" s="19">
        <f t="shared" si="9"/>
        <v>119685762.67</v>
      </c>
      <c r="E49" s="26">
        <v>29967089.670000002</v>
      </c>
      <c r="F49" s="26">
        <v>29967089.670000002</v>
      </c>
      <c r="G49" s="19">
        <f>F49-B49</f>
        <v>-80773657.329999998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165762</v>
      </c>
      <c r="C54" s="19">
        <f t="shared" ref="C54:F54" si="12">SUM(C55:C58)</f>
        <v>1467995.97</v>
      </c>
      <c r="D54" s="19">
        <f t="shared" si="12"/>
        <v>1633757.97</v>
      </c>
      <c r="E54" s="19">
        <f t="shared" si="12"/>
        <v>1485828.97</v>
      </c>
      <c r="F54" s="19">
        <f t="shared" si="12"/>
        <v>1485828.97</v>
      </c>
      <c r="G54" s="19">
        <f t="shared" si="11"/>
        <v>1320066.97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165762</v>
      </c>
      <c r="C58" s="26">
        <v>1467995.97</v>
      </c>
      <c r="D58" s="19">
        <f t="shared" si="13"/>
        <v>1633757.97</v>
      </c>
      <c r="E58" s="26">
        <v>1485828.97</v>
      </c>
      <c r="F58" s="26">
        <v>1485828.97</v>
      </c>
      <c r="G58" s="19">
        <f t="shared" si="11"/>
        <v>1320066.97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230016129</v>
      </c>
      <c r="C65" s="20">
        <f t="shared" ref="C65:F65" si="16">C45+C54+C59+C62+C63</f>
        <v>10593377.34</v>
      </c>
      <c r="D65" s="20">
        <f t="shared" si="16"/>
        <v>240609506.34</v>
      </c>
      <c r="E65" s="20">
        <f t="shared" si="16"/>
        <v>67735935.340000004</v>
      </c>
      <c r="F65" s="20">
        <f t="shared" si="16"/>
        <v>67735935.340000004</v>
      </c>
      <c r="G65" s="20">
        <f>F65-B65</f>
        <v>-162280193.66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9500000</v>
      </c>
      <c r="C67" s="20">
        <f t="shared" ref="C67:G67" si="17">C68</f>
        <v>122919103.81999999</v>
      </c>
      <c r="D67" s="20">
        <f t="shared" si="17"/>
        <v>132419103.81999999</v>
      </c>
      <c r="E67" s="20">
        <f t="shared" si="17"/>
        <v>40583237.57</v>
      </c>
      <c r="F67" s="20">
        <f t="shared" si="17"/>
        <v>40583237.57</v>
      </c>
      <c r="G67" s="20">
        <f t="shared" si="17"/>
        <v>31083237.57</v>
      </c>
    </row>
    <row r="68" spans="1:7" x14ac:dyDescent="0.25">
      <c r="A68" s="8" t="s">
        <v>67</v>
      </c>
      <c r="B68" s="26">
        <v>9500000</v>
      </c>
      <c r="C68" s="26">
        <v>122919103.81999999</v>
      </c>
      <c r="D68" s="19">
        <f>B68+C68</f>
        <v>132419103.81999999</v>
      </c>
      <c r="E68" s="26">
        <v>40583237.57</v>
      </c>
      <c r="F68" s="26">
        <v>40583237.57</v>
      </c>
      <c r="G68" s="19">
        <f t="shared" ref="G68" si="18">F68-B68</f>
        <v>31083237.57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1065258914</v>
      </c>
      <c r="C70" s="20">
        <f t="shared" ref="C70:G70" si="19">C41+C65+C67</f>
        <v>180970458.16</v>
      </c>
      <c r="D70" s="20">
        <f t="shared" si="19"/>
        <v>1246229372.1599998</v>
      </c>
      <c r="E70" s="20">
        <f t="shared" si="19"/>
        <v>383670361.48999995</v>
      </c>
      <c r="F70" s="20">
        <f t="shared" si="19"/>
        <v>383670361.48999995</v>
      </c>
      <c r="G70" s="20">
        <f t="shared" si="19"/>
        <v>-681588552.50999999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9500000</v>
      </c>
      <c r="C73" s="26">
        <v>89924736.5</v>
      </c>
      <c r="D73" s="19">
        <f t="shared" ref="D73:D74" si="20">B73+C73</f>
        <v>99424736.5</v>
      </c>
      <c r="E73" s="26">
        <v>32348424.670000002</v>
      </c>
      <c r="F73" s="26">
        <v>32348424.670000002</v>
      </c>
      <c r="G73" s="19">
        <f t="shared" ref="G73:G74" si="21">F73-B73</f>
        <v>22848424.670000002</v>
      </c>
    </row>
    <row r="74" spans="1:7" ht="30" x14ac:dyDescent="0.25">
      <c r="A74" s="16" t="s">
        <v>71</v>
      </c>
      <c r="B74" s="26">
        <v>0</v>
      </c>
      <c r="C74" s="26">
        <v>32994367.32</v>
      </c>
      <c r="D74" s="19">
        <f t="shared" si="20"/>
        <v>32994367.32</v>
      </c>
      <c r="E74" s="26">
        <v>8234812.9000000004</v>
      </c>
      <c r="F74" s="26">
        <v>8234812.9000000004</v>
      </c>
      <c r="G74" s="19">
        <f t="shared" si="21"/>
        <v>8234812.9000000004</v>
      </c>
    </row>
    <row r="75" spans="1:7" x14ac:dyDescent="0.25">
      <c r="A75" s="15" t="s">
        <v>72</v>
      </c>
      <c r="B75" s="20">
        <f>B73+B74</f>
        <v>9500000</v>
      </c>
      <c r="C75" s="20">
        <f t="shared" ref="C75:G75" si="22">C73+C74</f>
        <v>122919103.81999999</v>
      </c>
      <c r="D75" s="20">
        <f t="shared" si="22"/>
        <v>132419103.81999999</v>
      </c>
      <c r="E75" s="20">
        <f t="shared" si="22"/>
        <v>40583237.57</v>
      </c>
      <c r="F75" s="20">
        <f t="shared" si="22"/>
        <v>40583237.57</v>
      </c>
      <c r="G75" s="20">
        <f t="shared" si="22"/>
        <v>31083237.57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2018-12-04T17:58:02Z</cp:lastPrinted>
  <dcterms:created xsi:type="dcterms:W3CDTF">2018-11-21T17:49:47Z</dcterms:created>
  <dcterms:modified xsi:type="dcterms:W3CDTF">2021-02-04T18:14:42Z</dcterms:modified>
</cp:coreProperties>
</file>