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46" i="4"/>
  <c r="H38" i="4"/>
  <c r="E50" i="4"/>
  <c r="H50" i="4" s="1"/>
  <c r="E48" i="4"/>
  <c r="H48" i="4" s="1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52" i="4"/>
  <c r="H25" i="4"/>
  <c r="H30" i="4" s="1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4" i="6"/>
  <c r="H50" i="6"/>
  <c r="H46" i="6"/>
  <c r="H42" i="6"/>
  <c r="H38" i="6"/>
  <c r="H34" i="6"/>
  <c r="H22" i="6"/>
  <c r="H18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C23" i="6"/>
  <c r="C13" i="6"/>
  <c r="C5" i="6"/>
  <c r="E43" i="6" l="1"/>
  <c r="H43" i="6" s="1"/>
  <c r="H33" i="6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E6" i="5"/>
  <c r="H13" i="5"/>
  <c r="H6" i="5" s="1"/>
  <c r="D77" i="6"/>
  <c r="E5" i="6"/>
  <c r="E16" i="8"/>
  <c r="D42" i="5"/>
  <c r="F42" i="5"/>
  <c r="G42" i="5"/>
  <c r="E25" i="5"/>
  <c r="E16" i="5"/>
  <c r="E42" i="5" s="1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<sst xmlns="http://schemas.openxmlformats.org/spreadsheetml/2006/main" count="219" uniqueCount="146">
  <si>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</si>
  <si>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</si>
  <si>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</si>
  <si>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</si>
  <si>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</si>
  <si>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</si>
  <si>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</si>
  <si>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</si>
  <si>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</si>
  <si>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</si>
  <si>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</si>
  <si>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</si>
  <si>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</si>
  <si>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</si>
  <si>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</si>
  <si>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</si>
  <si>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</si>
  <si>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</si>
  <si>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</si>
  <si>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</si>
  <si>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</si>
  <si>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</si>
  <si>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</si>
  <si>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</si>
  <si>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</si>
  <si>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</si>
  <si>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</si>
  <si>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</si>
  <si>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</si>
  <si>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</si>
  <si>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</si>
  <si>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</si>
  <si>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</si>
  <si>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</si>
  <si>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</si>
  <si>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</si>
  <si>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</si>
  <si>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</si>
  <si>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</si>
  <si>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</si>
  <si>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</si>
  <si>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</si>
  <si>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</si>
  <si>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</si>
  <si>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</si>
  <si>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</si>
  <si>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</si>
  <si>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</si>
  <si>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</si>
  <si>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</si>
  <si>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</si>
  <si>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</si>
  <si>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</si>
  <si>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</si>
  <si>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</si>
  <si>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</si>
  <si>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</si>
  <si>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</si>
  <si>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</si>
  <si>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</si>
  <si>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</si>
  <si>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</si>
  <si>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</si>
  <si>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</si>
  <si>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</si>
  <si>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</si>
  <si>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</si>
  <si>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</si>
  <si>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</si>
  <si>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</si>
  <si>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</si>
  <si>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</si>
  <si>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</si>
  <si>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</si>
  <si>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</si>
  <si>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</si>
  <si>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</si>
  <si>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</si>
  <si>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</si>
  <si>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</si>
  <si>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</si>
  <si>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</si>
  <si>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</si>
  <si>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</si>
  <si>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</si>
  <si>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</si>
  <si>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</si>
  <si>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</si>
  <si>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</si>
  <si>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</si>
  <si>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</si>
  <si>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</si>
  <si>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</si>
  <si>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</si>
  <si>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</si>
  <si>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</si>
  <si>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</si>
  <si>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</si>
  <si>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</si>
  <si>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</si>
  <si>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</si>
  <si>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</si>
  <si>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</si>
  <si>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</si>
  <si>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</si>
  <si>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</si>
  <si>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</si>
  <si>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</si>
  <si>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</si>
  <si>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</si>
  <si>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</si>
  <si>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</si>
  <si>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</si>
  <si>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</si>
  <si>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</si>
  <si>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</si>
  <si>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</si>
  <si>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</si>
  <si>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</si>
  <si>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</si>
  <si>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</si>
  <si>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</si>
  <si>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</si>
  <si>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</si>
  <si>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</si>
  <si>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</si>
  <si>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</si>
  <si>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</si>
  <si>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</si>
  <si>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</si>
  <si>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</si>
  <si>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</si>
  <si>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</si>
  <si>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</si>
  <si>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ATENCIÓN A LA JUVENTUD DE SAN MIGUEL ALLENDE, GTO.
ESTADO ANALÍTICO DEL EJERCICIO DEL PRESUPUESTO DE EGRESOS
CLASIFICACIÓN POR OBJETO DEL GASTO (CAPÍTULO Y CONCEPTO)
DEL 1 ENERO AL 31 DE DICIEMBRE DEL 2020</t>
  </si>
  <si>
    <t>INSTITUTO MUNICIPAL DE ATENCIÓN A LA JUVENTUD DE SAN MIGUEL ALLENDE, GTO.
ESTADO ANALÍTICO DEL EJERCICIO DEL PRESUPUESTO DE EGRESOS
CLASIFICACION ECÓNOMICA (POR TIPO DE GASTO)
DEL 1 ENERO AL 31 DE DICIEMBRE DEL 2020</t>
  </si>
  <si>
    <t>INST MUN ATENC JUVENT SMA</t>
  </si>
  <si>
    <t>INSTITUTO MUNICIPAL DE ATENCIÓN A LA JUVENTUD DE SAN MIGUEL ALLENDE, GTO.
ESTADO ANALÍTICO DEL EJERCICIO DEL PRESUPUESTO DE EGRESOS
CLASIFICACIÓN ADMINISTRATIVA
DEL 1 ENERO AL 31 DE DICIEMBRE DEL 2020</t>
  </si>
  <si>
    <t>Gobierno (Federal/Estatal/Municipal) de INSTITUTO MUNICIPAL DE ATENCIÓN A LA JUVENTUD DE SAN MIGUEL ALLENDE, GTO.
Estado Analítico del Ejercicio del Presupuesto de Egresos
Clasificación Administrativa
DEL 1 ENERO AL 31 DE DICIEMBRE DEL 2020</t>
  </si>
  <si>
    <t>Sector Paraestatal del Gobierno (Federal/Estatal/Municipal) de INSTITUTO MUNICIPAL DE ATENCIÓN A LA JUVENTUD DE SAN MIGUEL ALLENDE, GTO.
Estado Analítico del Ejercicio del Presupuesto de Egresos
Clasificación Administrativa
DEL 1 ENERO AL 31 DE DICIEMBRE DEL 2020</t>
  </si>
  <si>
    <t>INSTITUTO MUNICIPAL DE ATENCIÓN A LA JUVENTUD DE SAN MIGUEL ALLENDE,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</si>
  <si>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</si>
  <si>
    <t xml:space="preserve">Secretario de Juventud Municipal                                                                                                 </t>
  </si>
  <si>
    <t xml:space="preserve">Contador                   </t>
  </si>
  <si>
    <t xml:space="preserve">  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</si>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</sst>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3" borderId="0" xfId="0" applyFont="1" applyFill="1" applyBorder="1" applyAlignment="1">
      <alignment vertical="top"/>
    </xf>
    <xf numFmtId="0" fontId="9" fillId="0" borderId="0" xfId="8" applyFont="1" applyFill="1" applyBorder="1" applyAlignment="1" applyProtection="1">
      <alignment horizontal="right" vertical="top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topLeftCell="A52" workbookViewId="0">
      <selection activeCell="G69" sqref="G6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134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60</v>
      </c>
      <c r="B2" s="65"/>
      <c r="C2" s="59" t="s">
        <v>66</v>
      </c>
      <c r="D2" s="60"/>
      <c r="E2" s="60"/>
      <c r="F2" s="60"/>
      <c r="G2" s="61"/>
      <c r="H2" s="62" t="s">
        <v>65</v>
      </c>
    </row>
    <row r="3" spans="1:8" ht="24.95" customHeight="1" x14ac:dyDescent="0.2">
      <c r="A3" s="66"/>
      <c r="B3" s="67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1838774</v>
      </c>
      <c r="D5" s="14">
        <f>SUM(D6:D12)</f>
        <v>181571.22</v>
      </c>
      <c r="E5" s="14">
        <f>C5+D5</f>
        <v>2020345.22</v>
      </c>
      <c r="F5" s="14">
        <f>SUM(F6:F12)</f>
        <v>1871007.5700000003</v>
      </c>
      <c r="G5" s="14">
        <f>SUM(G6:G12)</f>
        <v>1871007.5700000003</v>
      </c>
      <c r="H5" s="14">
        <f>E5-F5</f>
        <v>149337.64999999967</v>
      </c>
    </row>
    <row r="6" spans="1:8" x14ac:dyDescent="0.2">
      <c r="A6" s="49">
        <v>1100</v>
      </c>
      <c r="B6" s="11" t="s">
        <v>76</v>
      </c>
      <c r="C6" s="15">
        <v>1287956</v>
      </c>
      <c r="D6" s="15">
        <v>-89927.4</v>
      </c>
      <c r="E6" s="15">
        <f t="shared" ref="E6:E69" si="0">C6+D6</f>
        <v>1198028.6000000001</v>
      </c>
      <c r="F6" s="15">
        <v>1102654.8</v>
      </c>
      <c r="G6" s="15">
        <v>1102654.8</v>
      </c>
      <c r="H6" s="15">
        <f t="shared" ref="H6:H69" si="1">E6-F6</f>
        <v>95373.800000000047</v>
      </c>
    </row>
    <row r="7" spans="1:8" x14ac:dyDescent="0.2">
      <c r="A7" s="49">
        <v>1200</v>
      </c>
      <c r="B7" s="11" t="s">
        <v>77</v>
      </c>
      <c r="C7" s="15">
        <v>341029</v>
      </c>
      <c r="D7" s="15">
        <v>70280</v>
      </c>
      <c r="E7" s="15">
        <f t="shared" si="0"/>
        <v>411309</v>
      </c>
      <c r="F7" s="15">
        <v>375721.86</v>
      </c>
      <c r="G7" s="15">
        <v>375721.86</v>
      </c>
      <c r="H7" s="15">
        <f t="shared" si="1"/>
        <v>35587.140000000014</v>
      </c>
    </row>
    <row r="8" spans="1:8" x14ac:dyDescent="0.2">
      <c r="A8" s="49">
        <v>1300</v>
      </c>
      <c r="B8" s="11" t="s">
        <v>78</v>
      </c>
      <c r="C8" s="15">
        <v>162590</v>
      </c>
      <c r="D8" s="15">
        <v>3670</v>
      </c>
      <c r="E8" s="15">
        <f t="shared" si="0"/>
        <v>166260</v>
      </c>
      <c r="F8" s="15">
        <v>159895.29999999999</v>
      </c>
      <c r="G8" s="15">
        <v>159895.29999999999</v>
      </c>
      <c r="H8" s="15">
        <f t="shared" si="1"/>
        <v>6364.7000000000116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47199</v>
      </c>
      <c r="D10" s="15">
        <v>197548.62</v>
      </c>
      <c r="E10" s="15">
        <f t="shared" si="0"/>
        <v>244747.62</v>
      </c>
      <c r="F10" s="15">
        <v>232735.61</v>
      </c>
      <c r="G10" s="15">
        <v>232735.61</v>
      </c>
      <c r="H10" s="15">
        <f t="shared" si="1"/>
        <v>12012.010000000009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289693</v>
      </c>
      <c r="D13" s="15">
        <f>SUM(D14:D22)</f>
        <v>31582.7</v>
      </c>
      <c r="E13" s="15">
        <f t="shared" si="0"/>
        <v>321275.7</v>
      </c>
      <c r="F13" s="15">
        <f>SUM(F14:F22)</f>
        <v>236790.32</v>
      </c>
      <c r="G13" s="15">
        <f>SUM(G14:G22)</f>
        <v>236790.32</v>
      </c>
      <c r="H13" s="15">
        <f t="shared" si="1"/>
        <v>84485.38</v>
      </c>
    </row>
    <row r="14" spans="1:8" x14ac:dyDescent="0.2">
      <c r="A14" s="49">
        <v>2100</v>
      </c>
      <c r="B14" s="11" t="s">
        <v>81</v>
      </c>
      <c r="C14" s="15">
        <v>96610</v>
      </c>
      <c r="D14" s="15">
        <v>26950.7</v>
      </c>
      <c r="E14" s="15">
        <f t="shared" si="0"/>
        <v>123560.7</v>
      </c>
      <c r="F14" s="15">
        <v>92667.77</v>
      </c>
      <c r="G14" s="15">
        <v>92667.77</v>
      </c>
      <c r="H14" s="15">
        <f t="shared" si="1"/>
        <v>30892.929999999993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149038</v>
      </c>
      <c r="D19" s="15">
        <v>0</v>
      </c>
      <c r="E19" s="15">
        <f t="shared" si="0"/>
        <v>149038</v>
      </c>
      <c r="F19" s="15">
        <v>111816.55</v>
      </c>
      <c r="G19" s="15">
        <v>111816.55</v>
      </c>
      <c r="H19" s="15">
        <f t="shared" si="1"/>
        <v>37221.449999999997</v>
      </c>
    </row>
    <row r="20" spans="1:8" x14ac:dyDescent="0.2">
      <c r="A20" s="49">
        <v>2700</v>
      </c>
      <c r="B20" s="11" t="s">
        <v>87</v>
      </c>
      <c r="C20" s="15">
        <v>44045</v>
      </c>
      <c r="D20" s="15">
        <v>4632</v>
      </c>
      <c r="E20" s="15">
        <f t="shared" si="0"/>
        <v>48677</v>
      </c>
      <c r="F20" s="15">
        <v>32306</v>
      </c>
      <c r="G20" s="15">
        <v>32306</v>
      </c>
      <c r="H20" s="15">
        <f t="shared" si="1"/>
        <v>16371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1934703</v>
      </c>
      <c r="D23" s="15">
        <f>SUM(D24:D32)</f>
        <v>-111215.44</v>
      </c>
      <c r="E23" s="15">
        <f t="shared" si="0"/>
        <v>1823487.56</v>
      </c>
      <c r="F23" s="15">
        <f>SUM(F24:F32)</f>
        <v>1493353.7899999998</v>
      </c>
      <c r="G23" s="15">
        <f>SUM(G24:G32)</f>
        <v>1487006.7899999998</v>
      </c>
      <c r="H23" s="15">
        <f t="shared" si="1"/>
        <v>330133.77000000025</v>
      </c>
    </row>
    <row r="24" spans="1:8" x14ac:dyDescent="0.2">
      <c r="A24" s="49">
        <v>3100</v>
      </c>
      <c r="B24" s="11" t="s">
        <v>90</v>
      </c>
      <c r="C24" s="15">
        <v>52307</v>
      </c>
      <c r="D24" s="15">
        <v>2300</v>
      </c>
      <c r="E24" s="15">
        <f t="shared" si="0"/>
        <v>54607</v>
      </c>
      <c r="F24" s="15">
        <v>49857.15</v>
      </c>
      <c r="G24" s="15">
        <v>49857.15</v>
      </c>
      <c r="H24" s="15">
        <f t="shared" si="1"/>
        <v>4749.8499999999985</v>
      </c>
    </row>
    <row r="25" spans="1:8" x14ac:dyDescent="0.2">
      <c r="A25" s="49">
        <v>3200</v>
      </c>
      <c r="B25" s="11" t="s">
        <v>91</v>
      </c>
      <c r="C25" s="15">
        <v>354536</v>
      </c>
      <c r="D25" s="15">
        <v>-184622.04</v>
      </c>
      <c r="E25" s="15">
        <f t="shared" si="0"/>
        <v>169913.96</v>
      </c>
      <c r="F25" s="15">
        <v>103590.76</v>
      </c>
      <c r="G25" s="15">
        <v>103590.76</v>
      </c>
      <c r="H25" s="15">
        <f t="shared" si="1"/>
        <v>66323.199999999997</v>
      </c>
    </row>
    <row r="26" spans="1:8" x14ac:dyDescent="0.2">
      <c r="A26" s="49">
        <v>3300</v>
      </c>
      <c r="B26" s="11" t="s">
        <v>92</v>
      </c>
      <c r="C26" s="15">
        <v>485673</v>
      </c>
      <c r="D26" s="15">
        <v>129749.13</v>
      </c>
      <c r="E26" s="15">
        <f t="shared" si="0"/>
        <v>615422.13</v>
      </c>
      <c r="F26" s="15">
        <v>598755.82999999996</v>
      </c>
      <c r="G26" s="15">
        <v>598755.82999999996</v>
      </c>
      <c r="H26" s="15">
        <f t="shared" si="1"/>
        <v>16666.300000000047</v>
      </c>
    </row>
    <row r="27" spans="1:8" x14ac:dyDescent="0.2">
      <c r="A27" s="49">
        <v>3400</v>
      </c>
      <c r="B27" s="11" t="s">
        <v>93</v>
      </c>
      <c r="C27" s="15">
        <v>32840</v>
      </c>
      <c r="D27" s="15">
        <v>41327.51</v>
      </c>
      <c r="E27" s="15">
        <f t="shared" si="0"/>
        <v>74167.510000000009</v>
      </c>
      <c r="F27" s="15">
        <v>45123.86</v>
      </c>
      <c r="G27" s="15">
        <v>45123.86</v>
      </c>
      <c r="H27" s="15">
        <f t="shared" si="1"/>
        <v>29043.650000000009</v>
      </c>
    </row>
    <row r="28" spans="1:8" x14ac:dyDescent="0.2">
      <c r="A28" s="49">
        <v>3500</v>
      </c>
      <c r="B28" s="11" t="s">
        <v>94</v>
      </c>
      <c r="C28" s="15">
        <v>133419</v>
      </c>
      <c r="D28" s="15">
        <v>-14879.63</v>
      </c>
      <c r="E28" s="15">
        <f t="shared" si="0"/>
        <v>118539.37</v>
      </c>
      <c r="F28" s="15">
        <v>68867.009999999995</v>
      </c>
      <c r="G28" s="15">
        <v>68867.009999999995</v>
      </c>
      <c r="H28" s="15">
        <f t="shared" si="1"/>
        <v>49672.36</v>
      </c>
    </row>
    <row r="29" spans="1:8" x14ac:dyDescent="0.2">
      <c r="A29" s="49">
        <v>3600</v>
      </c>
      <c r="B29" s="11" t="s">
        <v>95</v>
      </c>
      <c r="C29" s="15">
        <v>484370</v>
      </c>
      <c r="D29" s="15">
        <v>41337.11</v>
      </c>
      <c r="E29" s="15">
        <f t="shared" si="0"/>
        <v>525707.11</v>
      </c>
      <c r="F29" s="15">
        <v>454461.32</v>
      </c>
      <c r="G29" s="15">
        <v>454461.32</v>
      </c>
      <c r="H29" s="15">
        <f t="shared" si="1"/>
        <v>71245.789999999979</v>
      </c>
    </row>
    <row r="30" spans="1:8" x14ac:dyDescent="0.2">
      <c r="A30" s="49">
        <v>3700</v>
      </c>
      <c r="B30" s="11" t="s">
        <v>96</v>
      </c>
      <c r="C30" s="15">
        <v>231138</v>
      </c>
      <c r="D30" s="15">
        <v>-102794.49</v>
      </c>
      <c r="E30" s="15">
        <f t="shared" si="0"/>
        <v>128343.51</v>
      </c>
      <c r="F30" s="15">
        <v>54096.66</v>
      </c>
      <c r="G30" s="15">
        <v>54096.66</v>
      </c>
      <c r="H30" s="15">
        <f t="shared" si="1"/>
        <v>74246.849999999991</v>
      </c>
    </row>
    <row r="31" spans="1:8" x14ac:dyDescent="0.2">
      <c r="A31" s="49">
        <v>3800</v>
      </c>
      <c r="B31" s="11" t="s">
        <v>97</v>
      </c>
      <c r="C31" s="15">
        <v>113418</v>
      </c>
      <c r="D31" s="15">
        <v>-14943.4</v>
      </c>
      <c r="E31" s="15">
        <f t="shared" si="0"/>
        <v>98474.6</v>
      </c>
      <c r="F31" s="15">
        <v>81344.2</v>
      </c>
      <c r="G31" s="15">
        <v>81344.2</v>
      </c>
      <c r="H31" s="15">
        <f t="shared" si="1"/>
        <v>17130.400000000009</v>
      </c>
    </row>
    <row r="32" spans="1:8" x14ac:dyDescent="0.2">
      <c r="A32" s="49">
        <v>3900</v>
      </c>
      <c r="B32" s="11" t="s">
        <v>19</v>
      </c>
      <c r="C32" s="15">
        <v>47002</v>
      </c>
      <c r="D32" s="15">
        <v>-8689.6299999999992</v>
      </c>
      <c r="E32" s="15">
        <f t="shared" si="0"/>
        <v>38312.370000000003</v>
      </c>
      <c r="F32" s="15">
        <v>37257</v>
      </c>
      <c r="G32" s="15">
        <v>30910</v>
      </c>
      <c r="H32" s="15">
        <f t="shared" si="1"/>
        <v>1055.3700000000026</v>
      </c>
    </row>
    <row r="33" spans="1:8" x14ac:dyDescent="0.2">
      <c r="A33" s="48" t="s">
        <v>70</v>
      </c>
      <c r="B33" s="7"/>
      <c r="C33" s="15">
        <f>SUM(C34:C42)</f>
        <v>1927555</v>
      </c>
      <c r="D33" s="15">
        <f>SUM(D34:D42)</f>
        <v>-553506.35</v>
      </c>
      <c r="E33" s="15">
        <f t="shared" si="0"/>
        <v>1374048.65</v>
      </c>
      <c r="F33" s="15">
        <f>SUM(F34:F42)</f>
        <v>1314880.05</v>
      </c>
      <c r="G33" s="15">
        <f>SUM(G34:G42)</f>
        <v>1314880.05</v>
      </c>
      <c r="H33" s="15">
        <f t="shared" si="1"/>
        <v>59168.59999999986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1927555</v>
      </c>
      <c r="D37" s="15">
        <v>-553506.35</v>
      </c>
      <c r="E37" s="15">
        <f t="shared" si="0"/>
        <v>1374048.65</v>
      </c>
      <c r="F37" s="15">
        <v>1314880.05</v>
      </c>
      <c r="G37" s="15">
        <v>1314880.05</v>
      </c>
      <c r="H37" s="15">
        <f t="shared" si="1"/>
        <v>59168.59999999986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325000</v>
      </c>
      <c r="D43" s="15">
        <f>SUM(D44:D52)</f>
        <v>451567.87</v>
      </c>
      <c r="E43" s="15">
        <f t="shared" si="0"/>
        <v>776567.87</v>
      </c>
      <c r="F43" s="15">
        <f>SUM(F44:F52)</f>
        <v>775493.89</v>
      </c>
      <c r="G43" s="15">
        <f>SUM(G44:G52)</f>
        <v>775493.89</v>
      </c>
      <c r="H43" s="15">
        <f t="shared" si="1"/>
        <v>1073.9799999999814</v>
      </c>
    </row>
    <row r="44" spans="1:8" x14ac:dyDescent="0.2">
      <c r="A44" s="49">
        <v>5100</v>
      </c>
      <c r="B44" s="11" t="s">
        <v>105</v>
      </c>
      <c r="C44" s="15">
        <v>60000</v>
      </c>
      <c r="D44" s="15">
        <v>-21200</v>
      </c>
      <c r="E44" s="15">
        <f t="shared" si="0"/>
        <v>38800</v>
      </c>
      <c r="F44" s="15">
        <v>38238.019999999997</v>
      </c>
      <c r="G44" s="15">
        <v>38238.019999999997</v>
      </c>
      <c r="H44" s="15">
        <f t="shared" si="1"/>
        <v>561.9800000000032</v>
      </c>
    </row>
    <row r="45" spans="1:8" x14ac:dyDescent="0.2">
      <c r="A45" s="49">
        <v>5200</v>
      </c>
      <c r="B45" s="11" t="s">
        <v>106</v>
      </c>
      <c r="C45" s="15">
        <v>15000</v>
      </c>
      <c r="D45" s="15">
        <v>-2232.13</v>
      </c>
      <c r="E45" s="15">
        <f t="shared" si="0"/>
        <v>12767.869999999999</v>
      </c>
      <c r="F45" s="15">
        <v>12767.87</v>
      </c>
      <c r="G45" s="15">
        <v>12767.87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250000</v>
      </c>
      <c r="D47" s="15">
        <v>406000</v>
      </c>
      <c r="E47" s="15">
        <f t="shared" si="0"/>
        <v>656000</v>
      </c>
      <c r="F47" s="15">
        <v>655690</v>
      </c>
      <c r="G47" s="15">
        <v>655690</v>
      </c>
      <c r="H47" s="15">
        <f t="shared" si="1"/>
        <v>310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26000</v>
      </c>
      <c r="E49" s="15">
        <f t="shared" si="0"/>
        <v>26000</v>
      </c>
      <c r="F49" s="15">
        <v>25798</v>
      </c>
      <c r="G49" s="15">
        <v>25798</v>
      </c>
      <c r="H49" s="15">
        <f t="shared" si="1"/>
        <v>202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43000</v>
      </c>
      <c r="E52" s="15">
        <f t="shared" si="0"/>
        <v>43000</v>
      </c>
      <c r="F52" s="15">
        <v>43000</v>
      </c>
      <c r="G52" s="15">
        <v>43000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6315725</v>
      </c>
      <c r="D77" s="17">
        <f t="shared" si="4"/>
        <v>0</v>
      </c>
      <c r="E77" s="17">
        <f t="shared" si="4"/>
        <v>6315725</v>
      </c>
      <c r="F77" s="17">
        <f t="shared" si="4"/>
        <v>5691525.6199999992</v>
      </c>
      <c r="G77" s="17">
        <f t="shared" si="4"/>
        <v>5685178.6199999992</v>
      </c>
      <c r="H77" s="17">
        <f t="shared" si="4"/>
        <v>624199.37999999977</v>
      </c>
    </row>
    <row r="79" spans="1:8" ht="12" x14ac:dyDescent="0.2">
      <c r="A79" s="37"/>
      <c r="B79" s="52" t="s">
        <v>141</v>
      </c>
      <c r="C79"/>
      <c r="D79"/>
      <c r="E79"/>
      <c r="F79"/>
      <c r="G79"/>
      <c r="H79"/>
    </row>
    <row r="80" spans="1:8" x14ac:dyDescent="0.2">
      <c r="A80"/>
      <c r="B80" s="53"/>
      <c r="C80" s="54"/>
      <c r="D80"/>
      <c r="E80"/>
      <c r="F80"/>
      <c r="G80"/>
      <c r="H80"/>
    </row>
    <row r="81" spans="1:8" x14ac:dyDescent="0.2">
      <c r="A81"/>
      <c r="B81" s="53"/>
      <c r="C81" s="54"/>
      <c r="D81"/>
      <c r="E81"/>
      <c r="F81"/>
      <c r="G81"/>
      <c r="H81"/>
    </row>
    <row r="82" spans="1:8" x14ac:dyDescent="0.2">
      <c r="A82"/>
      <c r="B82" s="55" t="s">
        <v>142</v>
      </c>
      <c r="C82" s="55"/>
      <c r="D82" s="56"/>
      <c r="E82" s="56"/>
      <c r="F82" s="57" t="s">
        <v>143</v>
      </c>
      <c r="G82"/>
      <c r="H82"/>
    </row>
    <row r="83" spans="1:8" x14ac:dyDescent="0.2">
      <c r="A83" s="3"/>
      <c r="B83" s="57" t="s">
        <v>144</v>
      </c>
      <c r="C83" s="57"/>
      <c r="D83" s="56"/>
      <c r="E83" s="56"/>
      <c r="F83" s="58" t="s">
        <v>145</v>
      </c>
      <c r="G83"/>
      <c r="H8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18" sqref="A18:H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135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60</v>
      </c>
      <c r="B2" s="65"/>
      <c r="C2" s="59" t="s">
        <v>66</v>
      </c>
      <c r="D2" s="60"/>
      <c r="E2" s="60"/>
      <c r="F2" s="60"/>
      <c r="G2" s="61"/>
      <c r="H2" s="62" t="s">
        <v>65</v>
      </c>
    </row>
    <row r="3" spans="1:8" ht="24.95" customHeight="1" x14ac:dyDescent="0.2">
      <c r="A3" s="66"/>
      <c r="B3" s="67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5990725</v>
      </c>
      <c r="D6" s="50">
        <v>-451567.87</v>
      </c>
      <c r="E6" s="50">
        <f>C6+D6</f>
        <v>5539157.1299999999</v>
      </c>
      <c r="F6" s="50">
        <v>4916031.7300000004</v>
      </c>
      <c r="G6" s="50">
        <v>4909684.7300000004</v>
      </c>
      <c r="H6" s="50">
        <f>E6-F6</f>
        <v>623125.39999999944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325000</v>
      </c>
      <c r="D8" s="50">
        <v>451567.87</v>
      </c>
      <c r="E8" s="50">
        <f>C8+D8</f>
        <v>776567.87</v>
      </c>
      <c r="F8" s="50">
        <v>775493.89</v>
      </c>
      <c r="G8" s="50">
        <v>775493.89</v>
      </c>
      <c r="H8" s="50">
        <f>E8-F8</f>
        <v>1073.9799999999814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6315725</v>
      </c>
      <c r="D16" s="17">
        <f>SUM(D6+D8+D10+D12+D14)</f>
        <v>0</v>
      </c>
      <c r="E16" s="17">
        <f>SUM(E6+E8+E10+E12+E14)</f>
        <v>6315725</v>
      </c>
      <c r="F16" s="17">
        <f t="shared" ref="F16:H16" si="0">SUM(F6+F8+F10+F12+F14)</f>
        <v>5691525.6200000001</v>
      </c>
      <c r="G16" s="17">
        <f t="shared" si="0"/>
        <v>5685178.6200000001</v>
      </c>
      <c r="H16" s="17">
        <f t="shared" si="0"/>
        <v>624199.37999999942</v>
      </c>
    </row>
    <row r="18" spans="1:8" ht="12" x14ac:dyDescent="0.2">
      <c r="A18" s="37"/>
      <c r="B18" s="52" t="s">
        <v>141</v>
      </c>
      <c r="C18"/>
      <c r="D18"/>
      <c r="E18"/>
      <c r="F18"/>
      <c r="G18"/>
      <c r="H18"/>
    </row>
    <row r="19" spans="1:8" x14ac:dyDescent="0.2">
      <c r="A19"/>
      <c r="B19" s="53"/>
      <c r="C19" s="54"/>
      <c r="D19"/>
      <c r="E19"/>
      <c r="F19"/>
      <c r="G19"/>
      <c r="H19"/>
    </row>
    <row r="20" spans="1:8" x14ac:dyDescent="0.2">
      <c r="A20"/>
      <c r="B20" s="53"/>
      <c r="C20" s="54"/>
      <c r="D20"/>
      <c r="E20"/>
      <c r="F20"/>
      <c r="G20"/>
      <c r="H20"/>
    </row>
    <row r="21" spans="1:8" x14ac:dyDescent="0.2">
      <c r="A21"/>
      <c r="B21" s="55" t="s">
        <v>142</v>
      </c>
      <c r="C21" s="55"/>
      <c r="D21" s="56"/>
      <c r="E21" s="56"/>
      <c r="F21" s="57" t="s">
        <v>143</v>
      </c>
      <c r="G21"/>
      <c r="H21"/>
    </row>
    <row r="22" spans="1:8" x14ac:dyDescent="0.2">
      <c r="A22" s="3"/>
      <c r="B22" s="57" t="s">
        <v>144</v>
      </c>
      <c r="C22" s="57"/>
      <c r="D22" s="56"/>
      <c r="E22" s="56"/>
      <c r="F22" s="58" t="s">
        <v>145</v>
      </c>
      <c r="G22"/>
      <c r="H2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workbookViewId="0">
      <selection activeCell="A54" sqref="A54:H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137</v>
      </c>
      <c r="B1" s="60"/>
      <c r="C1" s="60"/>
      <c r="D1" s="60"/>
      <c r="E1" s="60"/>
      <c r="F1" s="60"/>
      <c r="G1" s="60"/>
      <c r="H1" s="61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4" t="s">
        <v>60</v>
      </c>
      <c r="B3" s="65"/>
      <c r="C3" s="59" t="s">
        <v>66</v>
      </c>
      <c r="D3" s="60"/>
      <c r="E3" s="60"/>
      <c r="F3" s="60"/>
      <c r="G3" s="61"/>
      <c r="H3" s="62" t="s">
        <v>65</v>
      </c>
    </row>
    <row r="4" spans="1:8" ht="24.95" customHeight="1" x14ac:dyDescent="0.2">
      <c r="A4" s="66"/>
      <c r="B4" s="67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6315725</v>
      </c>
      <c r="D7" s="15">
        <v>0</v>
      </c>
      <c r="E7" s="15">
        <f>C7+D7</f>
        <v>6315725</v>
      </c>
      <c r="F7" s="15">
        <v>5691525.6200000001</v>
      </c>
      <c r="G7" s="15">
        <v>5685178.6200000001</v>
      </c>
      <c r="H7" s="15">
        <f>E7-F7</f>
        <v>624199.37999999989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6315725</v>
      </c>
      <c r="D16" s="23">
        <f t="shared" si="2"/>
        <v>0</v>
      </c>
      <c r="E16" s="23">
        <f t="shared" si="2"/>
        <v>6315725</v>
      </c>
      <c r="F16" s="23">
        <f t="shared" si="2"/>
        <v>5691525.6200000001</v>
      </c>
      <c r="G16" s="23">
        <f t="shared" si="2"/>
        <v>5685178.6200000001</v>
      </c>
      <c r="H16" s="23">
        <f t="shared" si="2"/>
        <v>624199.37999999989</v>
      </c>
    </row>
    <row r="19" spans="1:8" ht="45" customHeight="1" x14ac:dyDescent="0.2">
      <c r="A19" s="59" t="s">
        <v>138</v>
      </c>
      <c r="B19" s="60"/>
      <c r="C19" s="60"/>
      <c r="D19" s="60"/>
      <c r="E19" s="60"/>
      <c r="F19" s="60"/>
      <c r="G19" s="60"/>
      <c r="H19" s="61"/>
    </row>
    <row r="21" spans="1:8" x14ac:dyDescent="0.2">
      <c r="A21" s="64" t="s">
        <v>60</v>
      </c>
      <c r="B21" s="65"/>
      <c r="C21" s="59" t="s">
        <v>66</v>
      </c>
      <c r="D21" s="60"/>
      <c r="E21" s="60"/>
      <c r="F21" s="60"/>
      <c r="G21" s="61"/>
      <c r="H21" s="62" t="s">
        <v>65</v>
      </c>
    </row>
    <row r="22" spans="1:8" ht="22.5" x14ac:dyDescent="0.2">
      <c r="A22" s="66"/>
      <c r="B22" s="67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3"/>
    </row>
    <row r="23" spans="1:8" x14ac:dyDescent="0.2">
      <c r="A23" s="68"/>
      <c r="B23" s="69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9" t="s">
        <v>139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64" t="s">
        <v>60</v>
      </c>
      <c r="B34" s="65"/>
      <c r="C34" s="59" t="s">
        <v>66</v>
      </c>
      <c r="D34" s="60"/>
      <c r="E34" s="60"/>
      <c r="F34" s="60"/>
      <c r="G34" s="61"/>
      <c r="H34" s="62" t="s">
        <v>65</v>
      </c>
    </row>
    <row r="35" spans="1:8" ht="22.5" x14ac:dyDescent="0.2">
      <c r="A35" s="66"/>
      <c r="B35" s="67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3"/>
    </row>
    <row r="36" spans="1:8" x14ac:dyDescent="0.2">
      <c r="A36" s="68"/>
      <c r="B36" s="69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ht="12" x14ac:dyDescent="0.2">
      <c r="A54" s="37"/>
      <c r="B54" s="52" t="s">
        <v>141</v>
      </c>
      <c r="C54"/>
      <c r="D54"/>
      <c r="E54"/>
      <c r="F54"/>
      <c r="G54"/>
      <c r="H54"/>
    </row>
    <row r="55" spans="1:8" x14ac:dyDescent="0.2">
      <c r="A55"/>
      <c r="B55" s="53"/>
      <c r="C55" s="54"/>
      <c r="D55"/>
      <c r="E55"/>
      <c r="F55"/>
      <c r="G55"/>
      <c r="H55"/>
    </row>
    <row r="56" spans="1:8" x14ac:dyDescent="0.2">
      <c r="A56"/>
      <c r="B56" s="53"/>
      <c r="C56" s="54"/>
      <c r="D56"/>
      <c r="E56"/>
      <c r="F56"/>
      <c r="G56"/>
      <c r="H56"/>
    </row>
    <row r="57" spans="1:8" x14ac:dyDescent="0.2">
      <c r="A57"/>
      <c r="B57" s="55" t="s">
        <v>142</v>
      </c>
      <c r="C57" s="55"/>
      <c r="D57" s="56"/>
      <c r="E57" s="56"/>
      <c r="F57" s="57" t="s">
        <v>143</v>
      </c>
      <c r="G57"/>
      <c r="H57"/>
    </row>
    <row r="58" spans="1:8" x14ac:dyDescent="0.2">
      <c r="A58" s="3"/>
      <c r="B58" s="57" t="s">
        <v>144</v>
      </c>
      <c r="C58" s="57"/>
      <c r="D58" s="56"/>
      <c r="E58" s="56"/>
      <c r="F58" s="58" t="s">
        <v>145</v>
      </c>
      <c r="G58"/>
      <c r="H58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25" workbookViewId="0">
      <selection activeCell="C51" sqref="C5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9" t="s">
        <v>140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60</v>
      </c>
      <c r="B2" s="65"/>
      <c r="C2" s="59" t="s">
        <v>66</v>
      </c>
      <c r="D2" s="60"/>
      <c r="E2" s="60"/>
      <c r="F2" s="60"/>
      <c r="G2" s="61"/>
      <c r="H2" s="62" t="s">
        <v>65</v>
      </c>
    </row>
    <row r="3" spans="1:8" ht="24.95" customHeight="1" x14ac:dyDescent="0.2">
      <c r="A3" s="66"/>
      <c r="B3" s="67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6315725</v>
      </c>
      <c r="D16" s="15">
        <f t="shared" si="3"/>
        <v>0</v>
      </c>
      <c r="E16" s="15">
        <f t="shared" si="3"/>
        <v>6315725</v>
      </c>
      <c r="F16" s="15">
        <f t="shared" si="3"/>
        <v>5691525.6200000001</v>
      </c>
      <c r="G16" s="15">
        <f t="shared" si="3"/>
        <v>5685178.6200000001</v>
      </c>
      <c r="H16" s="15">
        <f t="shared" si="3"/>
        <v>624199.37999999989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6315725</v>
      </c>
      <c r="D23" s="15">
        <v>0</v>
      </c>
      <c r="E23" s="15">
        <f t="shared" si="5"/>
        <v>6315725</v>
      </c>
      <c r="F23" s="15">
        <v>5691525.6200000001</v>
      </c>
      <c r="G23" s="15">
        <v>5685178.6200000001</v>
      </c>
      <c r="H23" s="15">
        <f t="shared" si="4"/>
        <v>624199.37999999989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6315725</v>
      </c>
      <c r="D42" s="23">
        <f t="shared" si="12"/>
        <v>0</v>
      </c>
      <c r="E42" s="23">
        <f t="shared" si="12"/>
        <v>6315725</v>
      </c>
      <c r="F42" s="23">
        <f t="shared" si="12"/>
        <v>5691525.6200000001</v>
      </c>
      <c r="G42" s="23">
        <f t="shared" si="12"/>
        <v>5685178.6200000001</v>
      </c>
      <c r="H42" s="23">
        <f t="shared" si="12"/>
        <v>624199.37999999989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2" x14ac:dyDescent="0.2">
      <c r="A44" s="37"/>
      <c r="B44" s="52" t="s">
        <v>141</v>
      </c>
      <c r="C44"/>
      <c r="D44"/>
      <c r="E44"/>
      <c r="F44"/>
      <c r="G44"/>
      <c r="H44"/>
    </row>
    <row r="45" spans="1:8" x14ac:dyDescent="0.2">
      <c r="A45"/>
      <c r="B45" s="53"/>
      <c r="C45" s="54"/>
      <c r="D45"/>
      <c r="E45"/>
      <c r="F45"/>
      <c r="G45"/>
      <c r="H45"/>
    </row>
    <row r="46" spans="1:8" x14ac:dyDescent="0.2">
      <c r="A46"/>
      <c r="B46" s="53"/>
      <c r="C46" s="54"/>
      <c r="D46"/>
      <c r="E46"/>
      <c r="F46"/>
      <c r="G46"/>
      <c r="H46"/>
    </row>
    <row r="47" spans="1:8" x14ac:dyDescent="0.2">
      <c r="A47"/>
      <c r="B47" s="55" t="s">
        <v>142</v>
      </c>
      <c r="C47" s="55"/>
      <c r="D47" s="56"/>
      <c r="E47" s="56"/>
      <c r="F47" s="57" t="s">
        <v>143</v>
      </c>
      <c r="G47"/>
      <c r="H47"/>
    </row>
    <row r="48" spans="1:8" x14ac:dyDescent="0.2">
      <c r="B48" s="57" t="s">
        <v>144</v>
      </c>
      <c r="C48" s="57"/>
      <c r="D48" s="56"/>
      <c r="E48" s="56"/>
      <c r="F48" s="58" t="s">
        <v>145</v>
      </c>
      <c r="G48"/>
      <c r="H4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2021-01-24T21:57:25Z</cp:lastPrinted>
  <dcterms:created xsi:type="dcterms:W3CDTF">2014-02-10T03:37:14Z</dcterms:created>
  <dcterms:modified xsi:type="dcterms:W3CDTF">2021-01-25T18:28:35Z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