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20\Cuenta Pública '20\"/>
    </mc:Choice>
  </mc:AlternateContent>
  <xr:revisionPtr revIDLastSave="0" documentId="13_ncr:1_{DC290624-CA02-4DCA-9E2A-BFF1B7D31AE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24" i="1" l="1"/>
  <c r="I9" i="1"/>
  <c r="F35" i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26" i="1" l="1"/>
  <c r="F31" i="1"/>
  <c r="I8" i="1"/>
  <c r="H37" i="1"/>
  <c r="G37" i="1"/>
  <c r="E37" i="1"/>
  <c r="D37" i="1"/>
  <c r="I10" i="1"/>
  <c r="I19" i="1"/>
  <c r="I23" i="1"/>
  <c r="F10" i="1"/>
  <c r="F23" i="1"/>
  <c r="F19" i="1"/>
  <c r="I27" i="1"/>
  <c r="I26" i="1" s="1"/>
  <c r="I32" i="1"/>
  <c r="I31" i="1" s="1"/>
  <c r="I7" i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<sst xmlns="http://schemas.openxmlformats.org/spreadsheetml/2006/main" count="66" uniqueCount="66">
  <si>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</si>
  <si>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</si>
  <si>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</si>
  <si>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</si>
  <si>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</si>
  <si>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</si>
  <si>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</si>
  <si>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</si>
  <si>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</si>
  <si>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</si>
  <si>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</si>
  <si>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</si>
  <si>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</si>
  <si>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</si>
  <si>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</si>
  <si>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</si>
  <si>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</si>
  <si>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</si>
  <si>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</si>
  <si>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</si>
  <si>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</si>
  <si>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</si>
  <si>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</si>
  <si>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</si>
  <si>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</si>
  <si>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</si>
  <si>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</si>
  <si>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</si>
  <si>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</si>
  <si>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</si>
  <si>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</si>
  <si>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</si>
  <si>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</si>
  <si>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</si>
  <si>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</si>
  <si>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</si>
  <si>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</si>
  <si>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</si>
  <si>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</si>
  <si>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</si>
  <si>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</si>
  <si>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</si>
  <si>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</si>
  <si>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</si>
  <si>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</si>
  <si>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</si>
  <si>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</si>
  <si>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</si>
  <si>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</si>
  <si>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</si>
  <si>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</si>
  <si>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</si>
  <si>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</si>
  <si>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</si>
  <si>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</si>
  <si>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</si>
  <si>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</si>
  <si>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</si>
  <si>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</si>
  <si>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</si>
  <si>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</si>
  <si>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</si>
  <si>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</si>
  <si>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</si>
  <si>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MIGUEL DE ALLENDE, GTO.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</si>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</sst>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44</xdr:row>
      <xdr:rowOff>0</xdr:rowOff>
    </xdr:from>
    <xdr:to>
      <xdr:col>8</xdr:col>
      <xdr:colOff>666750</xdr:colOff>
      <xdr:row>61</xdr:row>
      <xdr:rowOff>66675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DD5695C-7F7A-4133-9CB4-F2D89A471D4D}"/>
            </a:ext>
          </a:extLst>
        </xdr:cNvPr>
        <xdr:cNvGrpSpPr/>
      </xdr:nvGrpSpPr>
      <xdr:grpSpPr>
        <a:xfrm>
          <a:off x="809625" y="6800850"/>
          <a:ext cx="9686925" cy="2495550"/>
          <a:chOff x="0" y="0"/>
          <a:chExt cx="5610758" cy="448073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1FD59DA-9338-4AA0-B4E0-71B3A3CF598D}"/>
              </a:ext>
            </a:extLst>
          </xdr:cNvPr>
          <xdr:cNvSpPr txBox="1"/>
        </xdr:nvSpPr>
        <xdr:spPr>
          <a:xfrm>
            <a:off x="1624943" y="322914"/>
            <a:ext cx="2289658" cy="12515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Alejandro Martínez Acosta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7F7CCE37-BA3E-4B61-A4C3-C69F8082739D}"/>
              </a:ext>
            </a:extLst>
          </xdr:cNvPr>
          <xdr:cNvSpPr txBox="1"/>
        </xdr:nvSpPr>
        <xdr:spPr>
          <a:xfrm>
            <a:off x="3321100" y="0"/>
            <a:ext cx="2289658" cy="143538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Ma. Verónica Agundis Estrada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405406F4-9F47-4E03-B53C-51859784EFB2}"/>
              </a:ext>
            </a:extLst>
          </xdr:cNvPr>
          <xdr:cNvSpPr txBox="1"/>
        </xdr:nvSpPr>
        <xdr:spPr>
          <a:xfrm>
            <a:off x="0" y="14630"/>
            <a:ext cx="2289658" cy="144426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Luis Alberto Villarreal García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topLeftCell="A41" zoomScaleNormal="100" zoomScaleSheetLayoutView="90" workbookViewId="0">
      <selection sqref="A1:I6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10000000</v>
      </c>
      <c r="E7" s="18">
        <f>SUM(E8:E9)</f>
        <v>362986608.56999999</v>
      </c>
      <c r="F7" s="18">
        <f t="shared" ref="F7:I7" si="0">SUM(F8:F9)</f>
        <v>372986608.56999999</v>
      </c>
      <c r="G7" s="18">
        <f t="shared" si="0"/>
        <v>304053602.60000002</v>
      </c>
      <c r="H7" s="18">
        <f t="shared" si="0"/>
        <v>281193845.41000003</v>
      </c>
      <c r="I7" s="18">
        <f t="shared" si="0"/>
        <v>68933005.969999969</v>
      </c>
    </row>
    <row r="8" spans="1:9" x14ac:dyDescent="0.2">
      <c r="A8" s="27" t="s">
        <v>41</v>
      </c>
      <c r="B8" s="9"/>
      <c r="C8" s="3" t="s">
        <v>1</v>
      </c>
      <c r="D8" s="19">
        <v>10000000</v>
      </c>
      <c r="E8" s="19">
        <v>362986608.56999999</v>
      </c>
      <c r="F8" s="19">
        <f>D8+E8</f>
        <v>372986608.56999999</v>
      </c>
      <c r="G8" s="19">
        <v>304053602.60000002</v>
      </c>
      <c r="H8" s="19">
        <v>281193845.41000003</v>
      </c>
      <c r="I8" s="19">
        <f>F8-G8</f>
        <v>68933005.969999969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857833539.32000005</v>
      </c>
      <c r="E10" s="18">
        <f>SUM(E11:E18)</f>
        <v>21964870.920000002</v>
      </c>
      <c r="F10" s="18">
        <f t="shared" ref="F10:I10" si="1">SUM(F11:F18)</f>
        <v>879798410.24000001</v>
      </c>
      <c r="G10" s="18">
        <f t="shared" si="1"/>
        <v>755373474.27999997</v>
      </c>
      <c r="H10" s="18">
        <f t="shared" si="1"/>
        <v>743986700.67000008</v>
      </c>
      <c r="I10" s="18">
        <f t="shared" si="1"/>
        <v>124424935.96000004</v>
      </c>
    </row>
    <row r="11" spans="1:9" x14ac:dyDescent="0.2">
      <c r="A11" s="27" t="s">
        <v>46</v>
      </c>
      <c r="B11" s="9"/>
      <c r="C11" s="3" t="s">
        <v>4</v>
      </c>
      <c r="D11" s="19">
        <v>846760455.75</v>
      </c>
      <c r="E11" s="19">
        <v>24198657.75</v>
      </c>
      <c r="F11" s="19">
        <f t="shared" ref="F11:F18" si="2">D11+E11</f>
        <v>870959113.5</v>
      </c>
      <c r="G11" s="19">
        <v>746534177.53999996</v>
      </c>
      <c r="H11" s="19">
        <v>735156136.86000001</v>
      </c>
      <c r="I11" s="19">
        <f t="shared" ref="I11:I18" si="3">F11-G11</f>
        <v>124424935.96000004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4307123.57</v>
      </c>
      <c r="E13" s="19">
        <v>0</v>
      </c>
      <c r="F13" s="19">
        <f t="shared" si="2"/>
        <v>4307123.57</v>
      </c>
      <c r="G13" s="19">
        <v>4307123.57</v>
      </c>
      <c r="H13" s="19">
        <v>4307123.57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6765960</v>
      </c>
      <c r="E14" s="19">
        <v>-2233786.83</v>
      </c>
      <c r="F14" s="19">
        <f t="shared" si="2"/>
        <v>4532173.17</v>
      </c>
      <c r="G14" s="19">
        <v>4532173.17</v>
      </c>
      <c r="H14" s="19">
        <v>4523440.24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49337558.689999998</v>
      </c>
      <c r="E19" s="18">
        <f>SUM(E20:E22)</f>
        <v>24037854.09</v>
      </c>
      <c r="F19" s="18">
        <f t="shared" ref="F19:I19" si="4">SUM(F20:F22)</f>
        <v>73375412.780000001</v>
      </c>
      <c r="G19" s="18">
        <f t="shared" si="4"/>
        <v>72900701.859999999</v>
      </c>
      <c r="H19" s="18">
        <f t="shared" si="4"/>
        <v>70569298.290000007</v>
      </c>
      <c r="I19" s="18">
        <f t="shared" si="4"/>
        <v>474710.92000000179</v>
      </c>
    </row>
    <row r="20" spans="1:9" x14ac:dyDescent="0.2">
      <c r="A20" s="27" t="s">
        <v>54</v>
      </c>
      <c r="B20" s="9"/>
      <c r="C20" s="3" t="s">
        <v>13</v>
      </c>
      <c r="D20" s="19">
        <v>42528590.229999997</v>
      </c>
      <c r="E20" s="19">
        <v>24971225.66</v>
      </c>
      <c r="F20" s="19">
        <f t="shared" ref="F20:F22" si="5">D20+E20</f>
        <v>67499815.890000001</v>
      </c>
      <c r="G20" s="19">
        <v>67025104.969999999</v>
      </c>
      <c r="H20" s="19">
        <v>64708089.340000004</v>
      </c>
      <c r="I20" s="19">
        <f t="shared" ref="I20:I22" si="6">F20-G20</f>
        <v>474710.92000000179</v>
      </c>
    </row>
    <row r="21" spans="1:9" x14ac:dyDescent="0.2">
      <c r="A21" s="27" t="s">
        <v>43</v>
      </c>
      <c r="B21" s="9"/>
      <c r="C21" s="3" t="s">
        <v>14</v>
      </c>
      <c r="D21" s="19">
        <v>6808968.46</v>
      </c>
      <c r="E21" s="19">
        <v>-933371.57</v>
      </c>
      <c r="F21" s="19">
        <f t="shared" si="5"/>
        <v>5875596.8899999997</v>
      </c>
      <c r="G21" s="19">
        <v>5875596.8899999997</v>
      </c>
      <c r="H21" s="19">
        <v>5861208.9500000002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10183676.08</v>
      </c>
      <c r="E26" s="18">
        <f>SUM(E27:E30)</f>
        <v>631704.72</v>
      </c>
      <c r="F26" s="18">
        <f t="shared" ref="F26:I26" si="10">SUM(F27:F30)</f>
        <v>10815380.800000001</v>
      </c>
      <c r="G26" s="18">
        <f t="shared" si="10"/>
        <v>10815380.800000001</v>
      </c>
      <c r="H26" s="18">
        <f t="shared" si="10"/>
        <v>10815380.800000001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10183676.08</v>
      </c>
      <c r="E27" s="19">
        <v>631704.72</v>
      </c>
      <c r="F27" s="19">
        <f t="shared" ref="F27:F30" si="11">D27+E27</f>
        <v>10815380.800000001</v>
      </c>
      <c r="G27" s="19">
        <v>10815380.800000001</v>
      </c>
      <c r="H27" s="19">
        <v>10815380.800000001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137904139.91</v>
      </c>
      <c r="E31" s="18">
        <f>SUM(E32:E35)</f>
        <v>-32748723.98</v>
      </c>
      <c r="F31" s="18">
        <f t="shared" ref="F31:I31" si="13">SUM(F32:F35)</f>
        <v>105155415.92999999</v>
      </c>
      <c r="G31" s="18">
        <f t="shared" si="13"/>
        <v>88686794.430000007</v>
      </c>
      <c r="H31" s="18">
        <f t="shared" si="13"/>
        <v>83926224.459999993</v>
      </c>
      <c r="I31" s="18">
        <f t="shared" si="13"/>
        <v>16468621.499999985</v>
      </c>
    </row>
    <row r="32" spans="1:9" x14ac:dyDescent="0.2">
      <c r="A32" s="27" t="s">
        <v>60</v>
      </c>
      <c r="B32" s="9"/>
      <c r="C32" s="3" t="s">
        <v>25</v>
      </c>
      <c r="D32" s="19">
        <v>137904139.91</v>
      </c>
      <c r="E32" s="19">
        <v>-32748723.98</v>
      </c>
      <c r="F32" s="19">
        <f t="shared" ref="F32:F35" si="14">D32+E32</f>
        <v>105155415.92999999</v>
      </c>
      <c r="G32" s="19">
        <v>88686794.430000007</v>
      </c>
      <c r="H32" s="19">
        <v>83926224.459999993</v>
      </c>
      <c r="I32" s="19">
        <f t="shared" ref="I32:I35" si="15">F32-G32</f>
        <v>16468621.499999985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1065258914</v>
      </c>
      <c r="E37" s="24">
        <f t="shared" ref="E37:I37" si="16">SUM(E7+E10+E19+E23+E26+E31)</f>
        <v>376872314.31999999</v>
      </c>
      <c r="F37" s="24">
        <f t="shared" si="16"/>
        <v>1442131228.3199999</v>
      </c>
      <c r="G37" s="24">
        <f t="shared" si="16"/>
        <v>1231829953.97</v>
      </c>
      <c r="H37" s="24">
        <f t="shared" si="16"/>
        <v>1190491449.6300001</v>
      </c>
      <c r="I37" s="24">
        <f t="shared" si="16"/>
        <v>210301274.35000002</v>
      </c>
    </row>
    <row r="38" spans="1:9" x14ac:dyDescent="0.2">
      <c r="A38" s="28" t="s">
        <v>65</v>
      </c>
    </row>
  </sheetData>
  <sheetProtection formatCells="0" formatColumns="0" formatRows="0" autoFilter="0"/>
  <protectedRanges>
    <protectedRange sqref="B64:I6551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63:I63 I38:I62" name="Rango1_1"/>
    <protectedRange sqref="B38:H62" name="Rango1_1_1"/>
    <protectedRange sqref="A38" name="Rango1_1_1_1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2021-02-26T18:14:15Z</cp:lastPrinted>
  <dcterms:created xsi:type="dcterms:W3CDTF">2012-12-11T21:13:37Z</dcterms:created>
  <dcterms:modified xsi:type="dcterms:W3CDTF">2021-02-26T18:14:18Z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