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 USB\USB PRESUPUESTO(KINGSTON)\CUENTA PUBLICA\2022\Primer Trimestre\"/>
    </mc:Choice>
  </mc:AlternateContent>
  <xr:revisionPtr revIDLastSave="0" documentId="13_ncr:1_{ED842405-1919-4665-A4FC-9A4B322AA0E3}" xr6:coauthVersionLast="47" xr6:coauthVersionMax="47" xr10:uidLastSave="{00000000-0000-0000-0000-000000000000}"/>
  <bookViews>
    <workbookView xWindow="-120" yWindow="-120" windowWidth="25440" windowHeight="15390" tabRatio="863" activeTab="11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Print_Titles" localSheetId="3">ACT!$1:$5</definedName>
    <definedName name="_xlnm.Print_Titles" localSheetId="7">EFE!$1:$5</definedName>
    <definedName name="_xlnm.Print_Titles" localSheetId="1">ESF!$1:$5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D49" i="62" s="1"/>
  <c r="C50" i="62"/>
  <c r="C49" i="62" s="1"/>
  <c r="F38" i="65" l="1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98" i="60"/>
  <c r="C5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<sst xmlns="http://schemas.openxmlformats.org/spreadsheetml/2006/main" count="938" uniqueCount="664">
  <si>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</si>
  <si>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</si>
  <si>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</si>
  <si>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</si>
  <si>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</si>
  <si>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</si>
  <si>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</si>
  <si>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</si>
  <si>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</si>
  <si>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</si>
  <si>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</si>
  <si>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</si>
  <si>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</si>
  <si>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</si>
  <si>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</si>
  <si>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</si>
  <si>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</si>
  <si>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</si>
  <si>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</si>
  <si>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</si>
  <si>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</si>
  <si>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</si>
  <si>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</si>
  <si>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</si>
  <si>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</si>
  <si>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</si>
  <si>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</si>
  <si>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</si>
  <si>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</si>
  <si>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</si>
  <si>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</si>
  <si>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</si>
  <si>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</si>
  <si>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</si>
  <si>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</si>
  <si>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</si>
  <si>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</si>
  <si>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</si>
  <si>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</si>
  <si>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</si>
  <si>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</si>
  <si>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</si>
  <si>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</si>
  <si>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</si>
  <si>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</si>
  <si>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</si>
  <si>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</si>
  <si>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</si>
  <si>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</si>
  <si>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</si>
  <si>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</si>
  <si>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</si>
  <si>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</si>
  <si>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</si>
  <si>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</si>
  <si>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</si>
  <si>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</si>
  <si>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</si>
  <si>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</si>
  <si>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</si>
  <si>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</si>
  <si>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</si>
  <si>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</si>
  <si>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</si>
  <si>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</si>
  <si>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</si>
  <si>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</si>
  <si>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</si>
  <si>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</si>
  <si>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</si>
  <si>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</si>
  <si>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</si>
  <si>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</si>
  <si>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</si>
  <si>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</si>
  <si>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</si>
  <si>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</si>
  <si>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</si>
  <si>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</si>
  <si>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</si>
  <si>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</si>
  <si>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</si>
  <si>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</si>
  <si>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</si>
  <si>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</si>
  <si>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</si>
  <si>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</si>
  <si>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</si>
  <si>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</si>
  <si>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</si>
  <si>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</si>
  <si>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</si>
  <si>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</si>
  <si>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</si>
  <si>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</si>
  <si>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</si>
  <si>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</si>
  <si>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</si>
  <si>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</si>
  <si>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</si>
  <si>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</si>
  <si>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</si>
  <si>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</si>
  <si>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</si>
  <si>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</si>
  <si>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</si>
  <si>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</si>
  <si>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</si>
  <si>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</si>
  <si>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</si>
  <si>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</si>
  <si>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</si>
  <si>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</si>
  <si>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</si>
  <si>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</si>
  <si>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</si>
  <si>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</si>
  <si>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</si>
  <si>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</si>
  <si>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</si>
  <si>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</si>
  <si>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</si>
  <si>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</si>
  <si>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</si>
  <si>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</si>
  <si>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</si>
  <si>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</si>
  <si>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</si>
  <si>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</si>
  <si>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</si>
  <si>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</si>
  <si>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</si>
  <si>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</si>
  <si>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</si>
  <si>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</si>
  <si>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</si>
  <si>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</si>
  <si>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</si>
  <si>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</si>
  <si>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</si>
  <si>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</si>
  <si>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</si>
  <si>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</si>
  <si>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</si>
  <si>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</si>
  <si>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</si>
  <si>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</si>
  <si>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</si>
  <si>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</si>
  <si>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</si>
  <si>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</si>
  <si>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</si>
  <si>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</si>
  <si>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</si>
  <si>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</si>
  <si>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</si>
  <si>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</si>
  <si>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</si>
  <si>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</si>
  <si>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</si>
  <si>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</si>
  <si>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</si>
  <si>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</si>
  <si>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</si>
  <si>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</si>
  <si>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</si>
  <si>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</si>
  <si>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</si>
  <si>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</si>
  <si>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</si>
  <si>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</si>
  <si>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</si>
  <si>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</si>
  <si>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</si>
  <si>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</si>
  <si>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</si>
  <si>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</si>
  <si>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</si>
  <si>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</si>
  <si>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</si>
  <si>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</si>
  <si>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</si>
  <si>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</si>
  <si>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</si>
  <si>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</si>
  <si>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</si>
  <si>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</si>
  <si>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</si>
  <si>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</si>
  <si>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</si>
  <si>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</si>
  <si>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</si>
  <si>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</si>
  <si>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</si>
  <si>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</si>
  <si>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</si>
  <si>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</si>
  <si>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</si>
  <si>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</si>
  <si>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</si>
  <si>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</si>
  <si>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</si>
  <si>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</si>
  <si>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</si>
  <si>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</si>
  <si>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</si>
  <si>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</si>
  <si>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</si>
  <si>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</si>
  <si>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</si>
  <si>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</si>
  <si>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</si>
  <si>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</si>
  <si>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</si>
  <si>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</si>
  <si>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</si>
  <si>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</si>
  <si>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</si>
  <si>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</si>
  <si>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</si>
  <si>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</si>
  <si>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</si>
  <si>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</si>
  <si>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</si>
  <si>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</si>
  <si>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</si>
  <si>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</si>
  <si>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</si>
  <si>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</si>
  <si>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</si>
  <si>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</si>
  <si>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</si>
  <si>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</si>
  <si>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</si>
  <si>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</si>
  <si>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</si>
  <si>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</si>
  <si>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</si>
  <si>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</si>
  <si>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</si>
  <si>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</si>
  <si>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</si>
  <si>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</si>
  <si>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</si>
  <si>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</si>
  <si>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</si>
  <si>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</si>
  <si>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</si>
  <si>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</si>
  <si>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</si>
  <si>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</si>
  <si>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</si>
  <si>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</si>
  <si>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</si>
  <si>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</si>
  <si>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</si>
  <si>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</si>
  <si>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</si>
  <si>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</si>
  <si>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</si>
  <si>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</si>
  <si>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</si>
  <si>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</si>
  <si>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</si>
  <si>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</si>
  <si>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</si>
  <si>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</si>
  <si>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</si>
  <si>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</si>
  <si>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</si>
  <si>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</si>
  <si>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</si>
  <si>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</si>
  <si>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</si>
  <si>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</si>
  <si>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</si>
  <si>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</si>
  <si>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</si>
  <si>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</si>
  <si>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</si>
  <si>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</si>
  <si>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</si>
  <si>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</si>
  <si>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</si>
  <si>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</si>
  <si>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</si>
  <si>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</si>
  <si>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</si>
  <si>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</si>
  <si>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</si>
  <si>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</si>
  <si>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</si>
  <si>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</si>
  <si>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</si>
  <si>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</si>
  <si>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</si>
  <si>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</si>
  <si>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</si>
  <si>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</si>
  <si>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</si>
  <si>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</si>
  <si>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</si>
  <si>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</si>
  <si>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</si>
  <si>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</si>
  <si>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</si>
  <si>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</si>
  <si>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</si>
  <si>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</si>
  <si>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</si>
  <si>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</si>
  <si>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</si>
  <si>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</si>
  <si>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</si>
  <si>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</si>
  <si>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</si>
  <si>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</si>
  <si>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</si>
  <si>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</si>
  <si>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</si>
  <si>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</si>
  <si>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</si>
  <si>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</si>
  <si>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</si>
  <si>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</si>
  <si>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</si>
  <si>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</si>
  <si>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</si>
  <si>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</si>
  <si>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</si>
  <si>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</si>
  <si>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</si>
  <si>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</si>
  <si>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</si>
  <si>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</si>
  <si>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</si>
  <si>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</si>
  <si>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</si>
  <si>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</si>
  <si>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</si>
  <si>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</si>
  <si>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</si>
  <si>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</si>
  <si>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</si>
  <si>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</si>
  <si>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</si>
  <si>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</si>
  <si>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</si>
  <si>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</si>
  <si>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</si>
  <si>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</si>
  <si>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</si>
  <si>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</si>
  <si>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</si>
  <si>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</si>
  <si>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</si>
  <si>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</si>
  <si>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</si>
  <si>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</si>
  <si>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</si>
  <si>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</si>
  <si>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</si>
  <si>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</si>
  <si>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</si>
  <si>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</si>
  <si>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</si>
  <si>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</si>
  <si>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</si>
  <si>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</si>
  <si>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</si>
  <si>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</si>
  <si>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</si>
  <si>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</si>
  <si>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</si>
  <si>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</si>
  <si>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</si>
  <si>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</si>
  <si>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</si>
  <si>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</si>
  <si>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</si>
  <si>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</si>
  <si>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</si>
  <si>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</si>
  <si>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</si>
  <si>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</si>
  <si>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</si>
  <si>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</si>
  <si>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</si>
  <si>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</si>
  <si>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</si>
  <si>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</si>
  <si>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</si>
  <si>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</si>
  <si>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</si>
  <si>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</si>
  <si>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</si>
  <si>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</si>
  <si>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</si>
  <si>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</si>
  <si>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</si>
  <si>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</si>
  <si>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</si>
  <si>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</si>
  <si>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</si>
  <si>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</si>
  <si>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</si>
  <si>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</si>
  <si>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</si>
  <si>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</si>
  <si>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</si>
  <si>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</si>
  <si>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</si>
  <si>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</si>
  <si>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</si>
  <si>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</si>
  <si>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</si>
  <si>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</si>
  <si>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</si>
  <si>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</si>
  <si>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</si>
  <si>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</si>
  <si>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</si>
  <si>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</si>
  <si>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</si>
  <si>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</si>
  <si>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</si>
  <si>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</si>
  <si>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</si>
  <si>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</si>
  <si>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</si>
  <si>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</si>
  <si>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</si>
  <si>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</si>
  <si>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</si>
  <si>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</si>
  <si>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</si>
  <si>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</si>
  <si>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</si>
  <si>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</si>
  <si>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</si>
  <si>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</si>
  <si>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</si>
  <si>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</si>
  <si>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</si>
  <si>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</si>
  <si>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</si>
  <si>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</si>
  <si>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</si>
  <si>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</si>
  <si>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</si>
  <si>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</si>
  <si>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</si>
  <si>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</si>
  <si>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</si>
  <si>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</si>
  <si>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</si>
  <si>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</si>
  <si>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</si>
  <si>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</si>
  <si>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</si>
  <si>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</si>
  <si>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</si>
  <si>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</si>
  <si>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</si>
  <si>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</si>
  <si>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</si>
  <si>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</si>
  <si>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</si>
  <si>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</si>
  <si>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</si>
  <si>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</si>
  <si>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</si>
  <si>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</si>
  <si>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</si>
  <si>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</si>
  <si>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</si>
  <si>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</si>
  <si>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</si>
  <si>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</si>
  <si>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</si>
  <si>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</si>
  <si>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</si>
  <si>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</si>
  <si>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</si>
  <si>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</si>
  <si>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</si>
  <si>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</si>
  <si>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</si>
  <si>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</si>
  <si>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</si>
  <si>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</si>
  <si>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</si>
  <si>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</si>
  <si>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</si>
  <si>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</si>
  <si>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</si>
  <si>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</si>
  <si>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</si>
  <si>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</si>
  <si>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</si>
  <si>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</si>
  <si>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</si>
  <si>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</si>
  <si>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</si>
  <si>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</si>
  <si>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</si>
  <si>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</si>
  <si>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</si>
  <si>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</si>
  <si>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</si>
  <si>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</si>
  <si>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</si>
  <si>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</si>
  <si>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</si>
  <si>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</si>
  <si>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</si>
  <si>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</si>
  <si>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</si>
  <si>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</si>
  <si>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</si>
  <si>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</si>
  <si>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</si>
  <si>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</si>
  <si>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</si>
  <si>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</si>
  <si>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</si>
  <si>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</si>
  <si>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</si>
  <si>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</si>
  <si>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</si>
  <si>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</si>
  <si>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</si>
  <si>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</si>
  <si>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</si>
  <si>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</si>
  <si>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</si>
  <si>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</si>
  <si>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</si>
  <si>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</si>
  <si>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</si>
  <si>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</si>
  <si>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</si>
  <si>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</si>
  <si>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</si>
  <si>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</si>
  <si>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</si>
  <si>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</si>
  <si>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</si>
  <si>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</si>
  <si>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</si>
  <si>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</si>
  <si>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</si>
  <si>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</si>
  <si>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</si>
  <si>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</si>
  <si>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</si>
  <si>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</si>
  <si>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</si>
  <si>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</si>
  <si>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</si>
  <si>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</si>
  <si>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</si>
  <si>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</si>
  <si>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</si>
  <si>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</si>
  <si>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</si>
  <si>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</si>
  <si>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</si>
  <si>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</si>
  <si>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</si>
  <si>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</si>
  <si>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</si>
  <si>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</si>
  <si>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</si>
  <si>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</si>
  <si>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</si>
  <si>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</si>
  <si>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</si>
  <si>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</si>
  <si>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</si>
  <si>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</si>
  <si>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</si>
  <si>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</si>
  <si>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</si>
  <si>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</si>
  <si>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</si>
  <si>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</si>
  <si>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</si>
  <si>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</si>
  <si>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</si>
  <si>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</si>
  <si>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</si>
  <si>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</si>
  <si>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</si>
  <si>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</si>
  <si>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</si>
  <si>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</si>
  <si>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</si>
  <si>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</si>
  <si>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</si>
  <si>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</si>
  <si>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</si>
  <si>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</si>
  <si>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</si>
  <si>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</si>
  <si>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</si>
  <si>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</si>
  <si>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</si>
  <si>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</si>
  <si>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</si>
  <si>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</si>
  <si>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</si>
  <si>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</si>
  <si>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</si>
  <si>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</si>
  <si>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</si>
  <si>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</si>
  <si>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</si>
  <si>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</si>
  <si>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</si>
  <si>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</si>
  <si>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</si>
  <si>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</si>
  <si>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</si>
  <si>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</si>
  <si>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</si>
  <si>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</si>
  <si>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</si>
  <si>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</si>
  <si>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</si>
  <si>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</si>
  <si>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</si>
  <si>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</si>
  <si>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</si>
  <si>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</si>
  <si>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</si>
  <si>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</si>
  <si>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</si>
  <si>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</si>
  <si>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</si>
  <si>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</si>
  <si>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</si>
  <si>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</si>
  <si>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</si>
  <si>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</si>
  <si>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</si>
  <si>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</si>
  <si>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</si>
  <si>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</si>
  <si>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</si>
  <si>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</si>
  <si>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</si>
  <si>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</si>
  <si>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</si>
  <si>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</si>
  <si>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</si>
  <si>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</si>
  <si>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</si>
  <si>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</si>
  <si>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</si>
  <si>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</si>
  <si>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</si>
  <si>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Municipio de San Miguel de Allende, Gto.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</si>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</sst>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8" fillId="0" borderId="0" xfId="10" applyFont="1" applyAlignment="1">
      <alignment horizontal="center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48</xdr:row>
      <xdr:rowOff>0</xdr:rowOff>
    </xdr:from>
    <xdr:to>
      <xdr:col>4</xdr:col>
      <xdr:colOff>428625</xdr:colOff>
      <xdr:row>61</xdr:row>
      <xdr:rowOff>9525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304E8D4-5707-420F-B19A-4D0732267586}"/>
            </a:ext>
          </a:extLst>
        </xdr:cNvPr>
        <xdr:cNvGrpSpPr/>
      </xdr:nvGrpSpPr>
      <xdr:grpSpPr>
        <a:xfrm>
          <a:off x="285750" y="7296150"/>
          <a:ext cx="7439025" cy="186690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732F3D9C-873B-4615-B63F-EE47ECA0BEFC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E6490308-4847-4869-84FD-09683FBB3E9B}"/>
              </a:ext>
            </a:extLst>
          </xdr:cNvPr>
          <xdr:cNvSpPr txBox="1"/>
        </xdr:nvSpPr>
        <xdr:spPr>
          <a:xfrm>
            <a:off x="3321100" y="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B5E964DB-85EC-49F3-97EC-E0C30D2E94F3}"/>
              </a:ext>
            </a:extLst>
          </xdr:cNvPr>
          <xdr:cNvSpPr txBox="1"/>
        </xdr:nvSpPr>
        <xdr:spPr>
          <a:xfrm>
            <a:off x="0" y="1463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18" activePane="bottomLeft" state="frozen"/>
      <selection activeCell="A14" sqref="A14:B14"/>
      <selection pane="bottomLeft" activeCell="F35" sqref="F3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showGridLines="0" workbookViewId="0">
      <selection activeCell="A22" sqref="A1:C23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431439903.04000002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431439903.04000002</v>
      </c>
    </row>
    <row r="22" spans="1:3" ht="15" customHeight="1" x14ac:dyDescent="0.2">
      <c r="A22" s="169" t="s">
        <v>637</v>
      </c>
      <c r="B22" s="169"/>
      <c r="C22" s="169"/>
    </row>
    <row r="23" spans="1:3" x14ac:dyDescent="0.2">
      <c r="A23" s="169"/>
      <c r="B23" s="169"/>
      <c r="C23" s="169"/>
    </row>
  </sheetData>
  <mergeCells count="5">
    <mergeCell ref="A1:C1"/>
    <mergeCell ref="A2:C2"/>
    <mergeCell ref="A3:C3"/>
    <mergeCell ref="A4:C4"/>
    <mergeCell ref="A22:C23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showGridLines="0" workbookViewId="0">
      <selection activeCell="A41" sqref="A1:C42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70" t="s">
        <v>662</v>
      </c>
      <c r="B1" s="171"/>
      <c r="C1" s="172"/>
    </row>
    <row r="2" spans="1:3" s="41" customFormat="1" ht="18.95" customHeight="1" x14ac:dyDescent="0.25">
      <c r="A2" s="173" t="s">
        <v>627</v>
      </c>
      <c r="B2" s="174"/>
      <c r="C2" s="175"/>
    </row>
    <row r="3" spans="1:3" s="41" customFormat="1" ht="18.95" customHeight="1" x14ac:dyDescent="0.25">
      <c r="A3" s="173" t="s">
        <v>663</v>
      </c>
      <c r="B3" s="176"/>
      <c r="C3" s="175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127125049.38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5115766.38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381243.51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1714900</v>
      </c>
    </row>
    <row r="14" spans="1:3" x14ac:dyDescent="0.2">
      <c r="A14" s="98">
        <v>2.7</v>
      </c>
      <c r="B14" s="81" t="s">
        <v>243</v>
      </c>
      <c r="C14" s="91">
        <v>238499.71</v>
      </c>
    </row>
    <row r="15" spans="1:3" x14ac:dyDescent="0.2">
      <c r="A15" s="98">
        <v>2.8</v>
      </c>
      <c r="B15" s="81" t="s">
        <v>244</v>
      </c>
      <c r="C15" s="91">
        <v>85082.3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58763.09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2637277.77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122009283</v>
      </c>
    </row>
    <row r="41" spans="1:3" ht="15" customHeight="1" x14ac:dyDescent="0.2">
      <c r="A41" s="169" t="s">
        <v>637</v>
      </c>
      <c r="B41" s="169"/>
      <c r="C41" s="169"/>
    </row>
    <row r="42" spans="1:3" x14ac:dyDescent="0.2">
      <c r="A42" s="169"/>
      <c r="B42" s="169"/>
      <c r="C42" s="169"/>
    </row>
  </sheetData>
  <mergeCells count="5">
    <mergeCell ref="A1:C1"/>
    <mergeCell ref="A2:C2"/>
    <mergeCell ref="A3:C3"/>
    <mergeCell ref="A4:C4"/>
    <mergeCell ref="A41:C4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tabSelected="1" workbookViewId="0">
      <pane ySplit="7" topLeftCell="A8" activePane="bottomLeft" state="frozenSplit"/>
      <selection pane="bottomLeft" activeCell="J53" sqref="A1:J53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3" style="29" bestFit="1" customWidth="1"/>
    <col min="4" max="4" width="16.28515625" style="29" bestFit="1" customWidth="1"/>
    <col min="5" max="5" width="16.7109375" style="29" bestFit="1" customWidth="1"/>
    <col min="6" max="6" width="13" style="29" bestFit="1" customWidth="1"/>
    <col min="7" max="7" width="17.140625" style="29" bestFit="1" customWidth="1"/>
    <col min="8" max="8" width="9.28515625" style="29" bestFit="1" customWidth="1"/>
    <col min="9" max="9" width="11" style="29" bestFit="1" customWidth="1"/>
    <col min="10" max="10" width="14.140625" style="29" bestFit="1" customWidth="1"/>
    <col min="11" max="16384" width="9.140625" style="29"/>
  </cols>
  <sheetData>
    <row r="1" spans="1:10" ht="18.95" customHeight="1" x14ac:dyDescent="0.2">
      <c r="A1" s="158" t="s">
        <v>662</v>
      </c>
      <c r="B1" s="177"/>
      <c r="C1" s="177"/>
      <c r="D1" s="177"/>
      <c r="E1" s="177"/>
      <c r="F1" s="177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7"/>
      <c r="C2" s="177"/>
      <c r="D2" s="177"/>
      <c r="E2" s="177"/>
      <c r="F2" s="177"/>
      <c r="G2" s="27" t="s">
        <v>618</v>
      </c>
      <c r="H2" s="28" t="s">
        <v>620</v>
      </c>
    </row>
    <row r="3" spans="1:10" ht="18.95" customHeight="1" x14ac:dyDescent="0.2">
      <c r="A3" s="178" t="s">
        <v>663</v>
      </c>
      <c r="B3" s="179"/>
      <c r="C3" s="179"/>
      <c r="D3" s="179"/>
      <c r="E3" s="179"/>
      <c r="F3" s="179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140">
        <v>1109134660</v>
      </c>
      <c r="D40" s="140">
        <v>0</v>
      </c>
      <c r="E40" s="34">
        <v>0</v>
      </c>
      <c r="F40" s="34">
        <f t="shared" si="0"/>
        <v>1109134660</v>
      </c>
    </row>
    <row r="41" spans="1:6" x14ac:dyDescent="0.2">
      <c r="A41" s="29">
        <v>8120</v>
      </c>
      <c r="B41" s="29" t="s">
        <v>95</v>
      </c>
      <c r="C41" s="140">
        <v>741576588.37</v>
      </c>
      <c r="D41" s="34">
        <v>0</v>
      </c>
      <c r="E41" s="34">
        <v>0</v>
      </c>
      <c r="F41" s="34">
        <f t="shared" si="0"/>
        <v>741576588.37</v>
      </c>
    </row>
    <row r="42" spans="1:6" x14ac:dyDescent="0.2">
      <c r="A42" s="29">
        <v>8130</v>
      </c>
      <c r="B42" s="29" t="s">
        <v>94</v>
      </c>
      <c r="C42" s="34">
        <v>63881831.409999996</v>
      </c>
      <c r="D42" s="34">
        <v>0</v>
      </c>
      <c r="E42" s="34">
        <v>0</v>
      </c>
      <c r="F42" s="34">
        <f t="shared" si="0"/>
        <v>63881831.409999996</v>
      </c>
    </row>
    <row r="43" spans="1:6" x14ac:dyDescent="0.2">
      <c r="A43" s="29">
        <v>8140</v>
      </c>
      <c r="B43" s="29" t="s">
        <v>93</v>
      </c>
      <c r="C43" s="140">
        <v>431439903.04000002</v>
      </c>
      <c r="D43" s="34">
        <v>0</v>
      </c>
      <c r="E43" s="34">
        <v>0</v>
      </c>
      <c r="F43" s="34">
        <f t="shared" si="0"/>
        <v>431439903.04000002</v>
      </c>
    </row>
    <row r="44" spans="1:6" x14ac:dyDescent="0.2">
      <c r="A44" s="29">
        <v>8150</v>
      </c>
      <c r="B44" s="29" t="s">
        <v>92</v>
      </c>
      <c r="C44" s="34">
        <v>431439903.04000002</v>
      </c>
      <c r="D44" s="34">
        <v>0</v>
      </c>
      <c r="E44" s="34">
        <v>0</v>
      </c>
      <c r="F44" s="34">
        <f t="shared" si="0"/>
        <v>431439903.04000002</v>
      </c>
    </row>
    <row r="45" spans="1:6" x14ac:dyDescent="0.2">
      <c r="A45" s="29">
        <v>8210</v>
      </c>
      <c r="B45" s="29" t="s">
        <v>91</v>
      </c>
      <c r="C45" s="140">
        <v>1109134660</v>
      </c>
      <c r="D45" s="34">
        <v>0</v>
      </c>
      <c r="E45" s="34">
        <v>0</v>
      </c>
      <c r="F45" s="34">
        <f t="shared" si="0"/>
        <v>1109134660</v>
      </c>
    </row>
    <row r="46" spans="1:6" x14ac:dyDescent="0.2">
      <c r="A46" s="29">
        <v>8220</v>
      </c>
      <c r="B46" s="29" t="s">
        <v>90</v>
      </c>
      <c r="C46" s="140">
        <v>1042752215.71</v>
      </c>
      <c r="D46" s="34">
        <v>0</v>
      </c>
      <c r="E46" s="34">
        <v>0</v>
      </c>
      <c r="F46" s="34">
        <f t="shared" si="0"/>
        <v>1042752215.71</v>
      </c>
    </row>
    <row r="47" spans="1:6" x14ac:dyDescent="0.2">
      <c r="A47" s="29">
        <v>8230</v>
      </c>
      <c r="B47" s="29" t="s">
        <v>89</v>
      </c>
      <c r="C47" s="34">
        <v>63881831.409999996</v>
      </c>
      <c r="D47" s="34">
        <v>0</v>
      </c>
      <c r="E47" s="34">
        <v>0</v>
      </c>
      <c r="F47" s="34">
        <f t="shared" si="0"/>
        <v>63881831.409999996</v>
      </c>
    </row>
    <row r="48" spans="1:6" x14ac:dyDescent="0.2">
      <c r="A48" s="29">
        <v>8240</v>
      </c>
      <c r="B48" s="29" t="s">
        <v>88</v>
      </c>
      <c r="C48" s="140">
        <v>3139226.32</v>
      </c>
      <c r="D48" s="34">
        <v>0</v>
      </c>
      <c r="E48" s="34">
        <v>0</v>
      </c>
      <c r="F48" s="34">
        <f t="shared" si="0"/>
        <v>3139226.32</v>
      </c>
    </row>
    <row r="49" spans="1:6" x14ac:dyDescent="0.2">
      <c r="A49" s="29">
        <v>8250</v>
      </c>
      <c r="B49" s="29" t="s">
        <v>87</v>
      </c>
      <c r="C49" s="140">
        <v>597678.64</v>
      </c>
      <c r="D49" s="34">
        <v>0</v>
      </c>
      <c r="E49" s="34">
        <v>0</v>
      </c>
      <c r="F49" s="34">
        <f t="shared" si="0"/>
        <v>597678.64</v>
      </c>
    </row>
    <row r="50" spans="1:6" x14ac:dyDescent="0.2">
      <c r="A50" s="29">
        <v>8260</v>
      </c>
      <c r="B50" s="29" t="s">
        <v>86</v>
      </c>
      <c r="C50" s="140">
        <v>127125049.38</v>
      </c>
      <c r="D50" s="34">
        <v>0</v>
      </c>
      <c r="E50" s="34">
        <v>0</v>
      </c>
      <c r="F50" s="34">
        <f t="shared" si="0"/>
        <v>127125049.38</v>
      </c>
    </row>
    <row r="51" spans="1:6" x14ac:dyDescent="0.2">
      <c r="A51" s="29">
        <v>8270</v>
      </c>
      <c r="B51" s="29" t="s">
        <v>85</v>
      </c>
      <c r="C51" s="140">
        <v>126527370.73999999</v>
      </c>
      <c r="D51" s="34">
        <v>0</v>
      </c>
      <c r="E51" s="34">
        <v>0</v>
      </c>
      <c r="F51" s="34">
        <f t="shared" si="0"/>
        <v>126527370.73999999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activeCell="C21" sqref="C2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80" t="s">
        <v>34</v>
      </c>
      <c r="B5" s="180"/>
      <c r="C5" s="180"/>
      <c r="D5" s="180"/>
      <c r="E5" s="180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1" t="s">
        <v>36</v>
      </c>
      <c r="C10" s="181"/>
      <c r="D10" s="181"/>
      <c r="E10" s="181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1" t="s">
        <v>38</v>
      </c>
      <c r="C12" s="181"/>
      <c r="D12" s="181"/>
      <c r="E12" s="181"/>
    </row>
    <row r="13" spans="1:8" s="127" customFormat="1" ht="26.1" customHeight="1" x14ac:dyDescent="0.2">
      <c r="A13" s="131" t="s">
        <v>603</v>
      </c>
      <c r="B13" s="181" t="s">
        <v>39</v>
      </c>
      <c r="C13" s="181"/>
      <c r="D13" s="181"/>
      <c r="E13" s="181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topLeftCell="A115" zoomScale="106" zoomScaleNormal="106" workbookViewId="0">
      <selection sqref="A1:H15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357109954.95999998</v>
      </c>
    </row>
    <row r="9" spans="1:8" x14ac:dyDescent="0.2">
      <c r="A9" s="22">
        <v>1115</v>
      </c>
      <c r="B9" s="20" t="s">
        <v>198</v>
      </c>
      <c r="C9" s="24">
        <v>50700706.420000002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1741285.08</v>
      </c>
      <c r="D15" s="24">
        <v>1739705.94</v>
      </c>
      <c r="E15" s="24">
        <v>1741271.31</v>
      </c>
      <c r="F15" s="24">
        <v>1742462.49</v>
      </c>
      <c r="G15" s="24">
        <v>-111454.15</v>
      </c>
    </row>
    <row r="16" spans="1:8" x14ac:dyDescent="0.2">
      <c r="A16" s="22">
        <v>1124</v>
      </c>
      <c r="B16" s="20" t="s">
        <v>202</v>
      </c>
      <c r="C16" s="24">
        <v>17166176.239999998</v>
      </c>
      <c r="D16" s="24">
        <v>1277931.29</v>
      </c>
      <c r="E16" s="24">
        <v>1277931.29</v>
      </c>
      <c r="F16" s="24">
        <v>1277931.29</v>
      </c>
      <c r="G16" s="24">
        <v>1277931.29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2952500.58</v>
      </c>
      <c r="D20" s="24">
        <v>2952500.58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244863.64</v>
      </c>
      <c r="D21" s="24">
        <v>244863.64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25935511.52</v>
      </c>
      <c r="D23" s="24">
        <v>25935511.52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29412403.48</v>
      </c>
      <c r="D24" s="24">
        <v>29412403.48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32879644.77</v>
      </c>
      <c r="D27" s="24">
        <v>32879644.77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1899.5</v>
      </c>
      <c r="D28" s="24">
        <v>1899.5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2250849261.77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411906893.81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154342304.58000001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73293865.159999996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1350872148.6500001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260434049.56999999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218271254.23999998</v>
      </c>
      <c r="D62" s="24">
        <f t="shared" ref="D62:E62" si="0">SUM(D63:D70)</f>
        <v>0</v>
      </c>
      <c r="E62" s="24">
        <f t="shared" si="0"/>
        <v>-134948367.09</v>
      </c>
    </row>
    <row r="63" spans="1:9" x14ac:dyDescent="0.2">
      <c r="A63" s="22">
        <v>1241</v>
      </c>
      <c r="B63" s="20" t="s">
        <v>239</v>
      </c>
      <c r="C63" s="24">
        <v>41738001.979999997</v>
      </c>
      <c r="D63" s="24">
        <v>0</v>
      </c>
      <c r="E63" s="24">
        <v>-26229704.280000001</v>
      </c>
    </row>
    <row r="64" spans="1:9" x14ac:dyDescent="0.2">
      <c r="A64" s="22">
        <v>1242</v>
      </c>
      <c r="B64" s="20" t="s">
        <v>240</v>
      </c>
      <c r="C64" s="24">
        <v>7412355.75</v>
      </c>
      <c r="D64" s="24">
        <v>0</v>
      </c>
      <c r="E64" s="24">
        <v>-4272227.7</v>
      </c>
    </row>
    <row r="65" spans="1:9" x14ac:dyDescent="0.2">
      <c r="A65" s="22">
        <v>1243</v>
      </c>
      <c r="B65" s="20" t="s">
        <v>241</v>
      </c>
      <c r="C65" s="24">
        <v>1853117.2</v>
      </c>
      <c r="D65" s="24">
        <v>0</v>
      </c>
      <c r="E65" s="24">
        <v>-379904.69</v>
      </c>
    </row>
    <row r="66" spans="1:9" x14ac:dyDescent="0.2">
      <c r="A66" s="22">
        <v>1244</v>
      </c>
      <c r="B66" s="20" t="s">
        <v>242</v>
      </c>
      <c r="C66" s="24">
        <v>109623645.48999999</v>
      </c>
      <c r="D66" s="24">
        <v>0</v>
      </c>
      <c r="E66" s="24">
        <v>-76454018.989999995</v>
      </c>
    </row>
    <row r="67" spans="1:9" x14ac:dyDescent="0.2">
      <c r="A67" s="22">
        <v>1245</v>
      </c>
      <c r="B67" s="20" t="s">
        <v>243</v>
      </c>
      <c r="C67" s="24">
        <v>10127576.970000001</v>
      </c>
      <c r="D67" s="24">
        <v>0</v>
      </c>
      <c r="E67" s="24">
        <v>-4660832.67</v>
      </c>
    </row>
    <row r="68" spans="1:9" x14ac:dyDescent="0.2">
      <c r="A68" s="22">
        <v>1246</v>
      </c>
      <c r="B68" s="20" t="s">
        <v>244</v>
      </c>
      <c r="C68" s="24">
        <v>46110218.689999998</v>
      </c>
      <c r="D68" s="24">
        <v>0</v>
      </c>
      <c r="E68" s="24">
        <v>-23028678.760000002</v>
      </c>
    </row>
    <row r="69" spans="1:9" x14ac:dyDescent="0.2">
      <c r="A69" s="22">
        <v>1247</v>
      </c>
      <c r="B69" s="20" t="s">
        <v>245</v>
      </c>
      <c r="C69" s="24">
        <v>1329338.1599999999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77000</v>
      </c>
      <c r="D70" s="24">
        <v>0</v>
      </c>
      <c r="E70" s="24">
        <v>77000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13186169.899999999</v>
      </c>
      <c r="D74" s="24">
        <f>SUM(D75:D79)</f>
        <v>0</v>
      </c>
      <c r="E74" s="24">
        <f>SUM(E75:E79)</f>
        <v>4669189.58</v>
      </c>
    </row>
    <row r="75" spans="1:9" x14ac:dyDescent="0.2">
      <c r="A75" s="22">
        <v>1251</v>
      </c>
      <c r="B75" s="20" t="s">
        <v>249</v>
      </c>
      <c r="C75" s="24">
        <v>3597119.28</v>
      </c>
      <c r="D75" s="24">
        <v>0</v>
      </c>
      <c r="E75" s="24">
        <v>1541426.26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9589050.6199999992</v>
      </c>
      <c r="D78" s="24">
        <v>0</v>
      </c>
      <c r="E78" s="24">
        <v>3127763.32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1379742.26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1379742.26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18473972.059999999</v>
      </c>
      <c r="D110" s="24">
        <f>SUM(D111:D119)</f>
        <v>18473972.059999999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15954.18</v>
      </c>
      <c r="D111" s="24">
        <f>C111</f>
        <v>15954.18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895467.6</v>
      </c>
      <c r="D112" s="24">
        <f t="shared" ref="D112:D119" si="1">C112</f>
        <v>895467.6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2386874.5299999998</v>
      </c>
      <c r="D113" s="24">
        <f t="shared" si="1"/>
        <v>2386874.5299999998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19024</v>
      </c>
      <c r="D115" s="24">
        <f t="shared" si="1"/>
        <v>19024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7865116.2000000002</v>
      </c>
      <c r="D117" s="24">
        <f t="shared" si="1"/>
        <v>7865116.2000000002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-17735.97</v>
      </c>
      <c r="D118" s="24">
        <f t="shared" si="1"/>
        <v>-17735.97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7309271.5199999996</v>
      </c>
      <c r="D119" s="24">
        <f t="shared" si="1"/>
        <v>7309271.5199999996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276067.33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7" sqref="B7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topLeftCell="A178" zoomScaleNormal="100" workbookViewId="0">
      <selection activeCell="E1" sqref="A1:E222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270917147.77999997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241166414.20000002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112705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148976689.21000001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84901941.019999996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7175078.9699999997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274631.92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274631.92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19941128.790000003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2435311.46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16665468.890000001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54311.46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786036.98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2295298.09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2295298.09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7239674.7799999993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4818082.51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122923.95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2298668.3199999998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160522755.26000002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160522755.26000002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91558372.670000002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66164014.479999997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32800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2767568.11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122009283.00000001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114670547.27000001</v>
      </c>
      <c r="D99" s="57">
        <f>C99/$C$98</f>
        <v>0.9398510051894986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52835964.030000001</v>
      </c>
      <c r="D100" s="57">
        <f t="shared" ref="D100:D163" si="0">C100/$C$98</f>
        <v>0.43304872162882879</v>
      </c>
      <c r="E100" s="56"/>
    </row>
    <row r="101" spans="1:5" x14ac:dyDescent="0.2">
      <c r="A101" s="54">
        <v>5111</v>
      </c>
      <c r="B101" s="51" t="s">
        <v>363</v>
      </c>
      <c r="C101" s="55">
        <v>46529310.049999997</v>
      </c>
      <c r="D101" s="57">
        <f t="shared" si="0"/>
        <v>0.38135876964378185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3932168.47</v>
      </c>
      <c r="D103" s="57">
        <f t="shared" si="0"/>
        <v>3.2228436831318812E-2</v>
      </c>
      <c r="E103" s="56"/>
    </row>
    <row r="104" spans="1:5" x14ac:dyDescent="0.2">
      <c r="A104" s="54">
        <v>5114</v>
      </c>
      <c r="B104" s="51" t="s">
        <v>366</v>
      </c>
      <c r="C104" s="55">
        <v>119000.85</v>
      </c>
      <c r="D104" s="57">
        <f t="shared" si="0"/>
        <v>9.7534258930117635E-4</v>
      </c>
      <c r="E104" s="56"/>
    </row>
    <row r="105" spans="1:5" x14ac:dyDescent="0.2">
      <c r="A105" s="54">
        <v>5115</v>
      </c>
      <c r="B105" s="51" t="s">
        <v>367</v>
      </c>
      <c r="C105" s="55">
        <v>2255484.66</v>
      </c>
      <c r="D105" s="57">
        <f t="shared" si="0"/>
        <v>1.8486172564426921E-2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14439905.309999999</v>
      </c>
      <c r="D107" s="57">
        <f t="shared" si="0"/>
        <v>0.11835087425274024</v>
      </c>
      <c r="E107" s="56"/>
    </row>
    <row r="108" spans="1:5" x14ac:dyDescent="0.2">
      <c r="A108" s="54">
        <v>5121</v>
      </c>
      <c r="B108" s="51" t="s">
        <v>370</v>
      </c>
      <c r="C108" s="55">
        <v>1589015.69</v>
      </c>
      <c r="D108" s="57">
        <f t="shared" si="0"/>
        <v>1.3023727792909001E-2</v>
      </c>
      <c r="E108" s="56"/>
    </row>
    <row r="109" spans="1:5" x14ac:dyDescent="0.2">
      <c r="A109" s="54">
        <v>5122</v>
      </c>
      <c r="B109" s="51" t="s">
        <v>371</v>
      </c>
      <c r="C109" s="55">
        <v>392364.39</v>
      </c>
      <c r="D109" s="57">
        <f t="shared" si="0"/>
        <v>3.2158568623012066E-3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3155954.72</v>
      </c>
      <c r="D111" s="57">
        <f t="shared" si="0"/>
        <v>2.5866513124251374E-2</v>
      </c>
      <c r="E111" s="56"/>
    </row>
    <row r="112" spans="1:5" x14ac:dyDescent="0.2">
      <c r="A112" s="54">
        <v>5125</v>
      </c>
      <c r="B112" s="51" t="s">
        <v>374</v>
      </c>
      <c r="C112" s="55">
        <v>4357553.5599999996</v>
      </c>
      <c r="D112" s="57">
        <f t="shared" si="0"/>
        <v>3.5714934575920745E-2</v>
      </c>
      <c r="E112" s="56"/>
    </row>
    <row r="113" spans="1:5" x14ac:dyDescent="0.2">
      <c r="A113" s="54">
        <v>5126</v>
      </c>
      <c r="B113" s="51" t="s">
        <v>375</v>
      </c>
      <c r="C113" s="55">
        <v>4138077.19</v>
      </c>
      <c r="D113" s="57">
        <f t="shared" si="0"/>
        <v>3.3916084811349965E-2</v>
      </c>
      <c r="E113" s="56"/>
    </row>
    <row r="114" spans="1:5" x14ac:dyDescent="0.2">
      <c r="A114" s="54">
        <v>5127</v>
      </c>
      <c r="B114" s="51" t="s">
        <v>376</v>
      </c>
      <c r="C114" s="55">
        <v>236793.97</v>
      </c>
      <c r="D114" s="57">
        <f t="shared" si="0"/>
        <v>1.9407865055644986E-3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570145.79</v>
      </c>
      <c r="D116" s="57">
        <f t="shared" si="0"/>
        <v>4.6729705804434566E-3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47394677.930000007</v>
      </c>
      <c r="D117" s="57">
        <f t="shared" si="0"/>
        <v>0.38845140930792948</v>
      </c>
      <c r="E117" s="56"/>
    </row>
    <row r="118" spans="1:5" x14ac:dyDescent="0.2">
      <c r="A118" s="54">
        <v>5131</v>
      </c>
      <c r="B118" s="51" t="s">
        <v>380</v>
      </c>
      <c r="C118" s="55">
        <v>7510870.21</v>
      </c>
      <c r="D118" s="57">
        <f t="shared" si="0"/>
        <v>6.1559825820794299E-2</v>
      </c>
      <c r="E118" s="56"/>
    </row>
    <row r="119" spans="1:5" x14ac:dyDescent="0.2">
      <c r="A119" s="54">
        <v>5132</v>
      </c>
      <c r="B119" s="51" t="s">
        <v>381</v>
      </c>
      <c r="C119" s="55">
        <v>918621.81</v>
      </c>
      <c r="D119" s="57">
        <f t="shared" si="0"/>
        <v>7.5291140756888145E-3</v>
      </c>
      <c r="E119" s="56"/>
    </row>
    <row r="120" spans="1:5" x14ac:dyDescent="0.2">
      <c r="A120" s="54">
        <v>5133</v>
      </c>
      <c r="B120" s="51" t="s">
        <v>382</v>
      </c>
      <c r="C120" s="55">
        <v>19068382.27</v>
      </c>
      <c r="D120" s="57">
        <f t="shared" si="0"/>
        <v>0.15628632347589483</v>
      </c>
      <c r="E120" s="56"/>
    </row>
    <row r="121" spans="1:5" x14ac:dyDescent="0.2">
      <c r="A121" s="54">
        <v>5134</v>
      </c>
      <c r="B121" s="51" t="s">
        <v>383</v>
      </c>
      <c r="C121" s="55">
        <v>1537443.86</v>
      </c>
      <c r="D121" s="57">
        <f t="shared" si="0"/>
        <v>1.2601040037256837E-2</v>
      </c>
      <c r="E121" s="56"/>
    </row>
    <row r="122" spans="1:5" x14ac:dyDescent="0.2">
      <c r="A122" s="54">
        <v>5135</v>
      </c>
      <c r="B122" s="51" t="s">
        <v>384</v>
      </c>
      <c r="C122" s="55">
        <v>11617921.32</v>
      </c>
      <c r="D122" s="57">
        <f t="shared" si="0"/>
        <v>9.5221617850176188E-2</v>
      </c>
      <c r="E122" s="56"/>
    </row>
    <row r="123" spans="1:5" x14ac:dyDescent="0.2">
      <c r="A123" s="54">
        <v>5136</v>
      </c>
      <c r="B123" s="51" t="s">
        <v>385</v>
      </c>
      <c r="C123" s="55">
        <v>194194.47</v>
      </c>
      <c r="D123" s="57">
        <f t="shared" si="0"/>
        <v>1.5916368429113707E-3</v>
      </c>
      <c r="E123" s="56"/>
    </row>
    <row r="124" spans="1:5" x14ac:dyDescent="0.2">
      <c r="A124" s="54">
        <v>5137</v>
      </c>
      <c r="B124" s="51" t="s">
        <v>386</v>
      </c>
      <c r="C124" s="55">
        <v>201125.2</v>
      </c>
      <c r="D124" s="57">
        <f t="shared" si="0"/>
        <v>1.6484417829092561E-3</v>
      </c>
      <c r="E124" s="56"/>
    </row>
    <row r="125" spans="1:5" x14ac:dyDescent="0.2">
      <c r="A125" s="54">
        <v>5138</v>
      </c>
      <c r="B125" s="51" t="s">
        <v>387</v>
      </c>
      <c r="C125" s="55">
        <v>3625080.2</v>
      </c>
      <c r="D125" s="57">
        <f t="shared" si="0"/>
        <v>2.9711511377376095E-2</v>
      </c>
      <c r="E125" s="56"/>
    </row>
    <row r="126" spans="1:5" x14ac:dyDescent="0.2">
      <c r="A126" s="54">
        <v>5139</v>
      </c>
      <c r="B126" s="51" t="s">
        <v>388</v>
      </c>
      <c r="C126" s="55">
        <v>2721038.59</v>
      </c>
      <c r="D126" s="57">
        <f t="shared" si="0"/>
        <v>2.2301898044921709E-2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6041623</v>
      </c>
      <c r="D127" s="57">
        <f t="shared" si="0"/>
        <v>4.9517732187640176E-2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2976639.35</v>
      </c>
      <c r="D137" s="57">
        <f t="shared" si="0"/>
        <v>2.4396826838167712E-2</v>
      </c>
      <c r="E137" s="56"/>
    </row>
    <row r="138" spans="1:5" x14ac:dyDescent="0.2">
      <c r="A138" s="54">
        <v>5241</v>
      </c>
      <c r="B138" s="51" t="s">
        <v>398</v>
      </c>
      <c r="C138" s="55">
        <v>2375437.69</v>
      </c>
      <c r="D138" s="57">
        <f t="shared" si="0"/>
        <v>1.9469319314006622E-2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601201.66</v>
      </c>
      <c r="D140" s="57">
        <f t="shared" si="0"/>
        <v>4.9275075241610915E-3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3064983.65</v>
      </c>
      <c r="D142" s="57">
        <f t="shared" si="0"/>
        <v>2.5120905349472464E-2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2685825.79</v>
      </c>
      <c r="D144" s="57">
        <f t="shared" si="0"/>
        <v>2.2013290496920631E-2</v>
      </c>
      <c r="E144" s="56"/>
    </row>
    <row r="145" spans="1:5" x14ac:dyDescent="0.2">
      <c r="A145" s="54">
        <v>5259</v>
      </c>
      <c r="B145" s="51" t="s">
        <v>404</v>
      </c>
      <c r="C145" s="55">
        <v>379157.86</v>
      </c>
      <c r="D145" s="57">
        <f t="shared" si="0"/>
        <v>3.1076148525518337E-3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1297112.73</v>
      </c>
      <c r="D170" s="57">
        <f t="shared" si="1"/>
        <v>1.0631262622861244E-2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1297112.73</v>
      </c>
      <c r="D171" s="57">
        <f t="shared" si="1"/>
        <v>1.0631262622861244E-2</v>
      </c>
      <c r="E171" s="56"/>
    </row>
    <row r="172" spans="1:5" x14ac:dyDescent="0.2">
      <c r="A172" s="54">
        <v>5411</v>
      </c>
      <c r="B172" s="51" t="s">
        <v>428</v>
      </c>
      <c r="C172" s="55">
        <v>1297112.73</v>
      </c>
      <c r="D172" s="57">
        <f t="shared" si="1"/>
        <v>1.0631262622861244E-2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E29" sqref="A1:E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280501751.24000001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51193230.850000001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309433284.04000002</v>
      </c>
    </row>
    <row r="15" spans="1:5" x14ac:dyDescent="0.2">
      <c r="A15" s="33">
        <v>3220</v>
      </c>
      <c r="B15" s="29" t="s">
        <v>473</v>
      </c>
      <c r="C15" s="34">
        <v>2228270955.4400001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-141861068.05000001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-141861068.05000001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13"/>
  <sheetViews>
    <sheetView topLeftCell="A67" workbookViewId="0">
      <selection sqref="A1:E11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19002315.920000002</v>
      </c>
      <c r="D9" s="34">
        <v>40701005.090000004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357109954.95999998</v>
      </c>
      <c r="D11" s="34">
        <v>145506154.84999999</v>
      </c>
    </row>
    <row r="12" spans="1:5" x14ac:dyDescent="0.2">
      <c r="A12" s="33">
        <v>1115</v>
      </c>
      <c r="B12" s="29" t="s">
        <v>198</v>
      </c>
      <c r="C12" s="34">
        <v>50700706.420000002</v>
      </c>
      <c r="D12" s="34">
        <v>10723266.25</v>
      </c>
    </row>
    <row r="13" spans="1:5" x14ac:dyDescent="0.2">
      <c r="A13" s="33">
        <v>1116</v>
      </c>
      <c r="B13" s="29" t="s">
        <v>489</v>
      </c>
      <c r="C13" s="34">
        <v>4213269.49</v>
      </c>
      <c r="D13" s="34">
        <v>5000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431026246.79000002</v>
      </c>
      <c r="D15" s="143">
        <f>SUM(D8:D14)</f>
        <v>196935426.19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58763.09</v>
      </c>
      <c r="D20" s="143">
        <f>SUM(D21:D27)</f>
        <v>58763.09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58763.09</v>
      </c>
      <c r="D25" s="140">
        <v>58763.09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2419725.52</v>
      </c>
      <c r="D28" s="143">
        <f>SUM(D29:D36)</f>
        <v>2387725.52</v>
      </c>
      <c r="E28" s="138"/>
    </row>
    <row r="29" spans="1:5" x14ac:dyDescent="0.2">
      <c r="A29" s="33">
        <v>1241</v>
      </c>
      <c r="B29" s="29" t="s">
        <v>239</v>
      </c>
      <c r="C29" s="34">
        <v>381243.51</v>
      </c>
      <c r="D29" s="140">
        <v>349243.51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1714900</v>
      </c>
      <c r="D32" s="140">
        <v>1714900</v>
      </c>
      <c r="E32" s="138"/>
    </row>
    <row r="33" spans="1:5" x14ac:dyDescent="0.2">
      <c r="A33" s="33">
        <v>1245</v>
      </c>
      <c r="B33" s="29" t="s">
        <v>243</v>
      </c>
      <c r="C33" s="34">
        <v>238499.71</v>
      </c>
      <c r="D33" s="140">
        <v>238499.71</v>
      </c>
      <c r="E33" s="138"/>
    </row>
    <row r="34" spans="1:5" x14ac:dyDescent="0.2">
      <c r="A34" s="33">
        <v>1246</v>
      </c>
      <c r="B34" s="29" t="s">
        <v>244</v>
      </c>
      <c r="C34" s="34">
        <v>85082.3</v>
      </c>
      <c r="D34" s="140">
        <v>85082.3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2478488.61</v>
      </c>
      <c r="D43" s="143">
        <f>D20+D28+D37</f>
        <v>2446488.61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309433284.04000002</v>
      </c>
      <c r="D47" s="143">
        <v>327119053.18000001</v>
      </c>
    </row>
    <row r="48" spans="1:5" x14ac:dyDescent="0.2">
      <c r="A48" s="139"/>
      <c r="B48" s="144" t="s">
        <v>629</v>
      </c>
      <c r="C48" s="143">
        <f>C49+C61+C93+C96</f>
        <v>1862791.37</v>
      </c>
      <c r="D48" s="143">
        <f>D49+D61+D93+D96</f>
        <v>45760846.019999996</v>
      </c>
    </row>
    <row r="49" spans="1:4" x14ac:dyDescent="0.2">
      <c r="A49" s="141">
        <v>5400</v>
      </c>
      <c r="B49" s="142" t="s">
        <v>426</v>
      </c>
      <c r="C49" s="143">
        <f>C50+C52+C54+C56+C58</f>
        <v>1297112.73</v>
      </c>
      <c r="D49" s="143">
        <f>D50+D52+D54+D56+D58</f>
        <v>5724705.9100000001</v>
      </c>
    </row>
    <row r="50" spans="1:4" x14ac:dyDescent="0.2">
      <c r="A50" s="139">
        <v>5410</v>
      </c>
      <c r="B50" s="138" t="s">
        <v>630</v>
      </c>
      <c r="C50" s="140">
        <f>C51</f>
        <v>1297112.73</v>
      </c>
      <c r="D50" s="140">
        <f>D51</f>
        <v>5724705.9100000001</v>
      </c>
    </row>
    <row r="51" spans="1:4" x14ac:dyDescent="0.2">
      <c r="A51" s="139">
        <v>5411</v>
      </c>
      <c r="B51" s="138" t="s">
        <v>428</v>
      </c>
      <c r="C51" s="140">
        <v>1297112.73</v>
      </c>
      <c r="D51" s="140">
        <v>5724705.9100000001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36430367.25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36430367.25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7717115.2300000004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25607008.609999999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1331397.5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1774845.91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565678.64</v>
      </c>
      <c r="D96" s="143">
        <f>SUM(D97:D101)</f>
        <v>3605772.8600000003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152140</v>
      </c>
      <c r="D98" s="140">
        <v>670801.80000000005</v>
      </c>
    </row>
    <row r="99" spans="1:4" x14ac:dyDescent="0.2">
      <c r="A99" s="139">
        <v>2112</v>
      </c>
      <c r="B99" s="138" t="s">
        <v>645</v>
      </c>
      <c r="C99" s="140">
        <v>306307.09999999998</v>
      </c>
      <c r="D99" s="140">
        <v>1921459.3</v>
      </c>
    </row>
    <row r="100" spans="1:4" x14ac:dyDescent="0.2">
      <c r="A100" s="139">
        <v>2115</v>
      </c>
      <c r="B100" s="138" t="s">
        <v>646</v>
      </c>
      <c r="C100" s="140">
        <v>107231.54</v>
      </c>
      <c r="D100" s="140">
        <v>1013511.76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311296075.41000003</v>
      </c>
      <c r="D113" s="143">
        <f>D47+D48-D102</f>
        <v>372879899.19999999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2022-04-26T20:18:08Z</cp:lastPrinted>
  <dcterms:created xsi:type="dcterms:W3CDTF">2012-12-11T20:36:24Z</dcterms:created>
  <dcterms:modified xsi:type="dcterms:W3CDTF">2022-04-26T20:18:11Z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