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Segundo Trimestre\"/>
    </mc:Choice>
  </mc:AlternateContent>
  <xr:revisionPtr revIDLastSave="0" documentId="8_{555975D8-98BC-46AD-B8BC-D488C5FD99E6}" xr6:coauthVersionLast="47" xr6:coauthVersionMax="47" xr10:uidLastSave="{00000000-0000-0000-0000-000000000000}"/>
  <bookViews>
    <workbookView xWindow="-120" yWindow="-120" windowWidth="25440" windowHeight="1539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C63" i="62"/>
  <c r="C48" i="62" s="1"/>
  <c r="C126" i="62" s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<sst xmlns="http://schemas.openxmlformats.org/spreadsheetml/2006/main" count="951" uniqueCount="674">
  <si>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</si>
  <si>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</si>
  <si>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</si>
  <si>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</si>
  <si>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</si>
  <si>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</si>
  <si>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</si>
  <si>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</si>
  <si>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</si>
  <si>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</si>
  <si>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</si>
  <si>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</si>
  <si>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</si>
  <si>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</si>
  <si>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</si>
  <si>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</si>
  <si>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</si>
  <si>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</si>
  <si>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</si>
  <si>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</si>
  <si>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</si>
  <si>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</si>
  <si>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</si>
  <si>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</si>
  <si>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</si>
  <si>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</si>
  <si>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</si>
  <si>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</si>
  <si>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</si>
  <si>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</si>
  <si>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</si>
  <si>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</si>
  <si>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</si>
  <si>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</si>
  <si>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</si>
  <si>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</si>
  <si>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</si>
  <si>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</si>
  <si>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</si>
  <si>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</si>
  <si>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</si>
  <si>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</si>
  <si>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</si>
  <si>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</si>
  <si>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</si>
  <si>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</si>
  <si>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</si>
  <si>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</si>
  <si>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</si>
  <si>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</si>
  <si>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</si>
  <si>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</si>
  <si>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</si>
  <si>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</si>
  <si>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</si>
  <si>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</si>
  <si>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</si>
  <si>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</si>
  <si>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</si>
  <si>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</si>
  <si>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</si>
  <si>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</si>
  <si>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</si>
  <si>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</si>
  <si>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</si>
  <si>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</si>
  <si>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</si>
  <si>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</si>
  <si>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</si>
  <si>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</si>
  <si>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</si>
  <si>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</si>
  <si>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</si>
  <si>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</si>
  <si>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</si>
  <si>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</si>
  <si>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</si>
  <si>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</si>
  <si>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</si>
  <si>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</si>
  <si>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</si>
  <si>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</si>
  <si>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</si>
  <si>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</si>
  <si>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</si>
  <si>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</si>
  <si>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</si>
  <si>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</si>
  <si>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</si>
  <si>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</si>
  <si>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</si>
  <si>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</si>
  <si>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</si>
  <si>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</si>
  <si>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</si>
  <si>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</si>
  <si>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</si>
  <si>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</si>
  <si>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</si>
  <si>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</si>
  <si>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</si>
  <si>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</si>
  <si>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</si>
  <si>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</si>
  <si>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</si>
  <si>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</si>
  <si>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</si>
  <si>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</si>
  <si>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</si>
  <si>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</si>
  <si>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</si>
  <si>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</si>
  <si>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</si>
  <si>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</si>
  <si>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</si>
  <si>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</si>
  <si>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</si>
  <si>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</si>
  <si>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</si>
  <si>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</si>
  <si>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</si>
  <si>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</si>
  <si>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</si>
  <si>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</si>
  <si>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</si>
  <si>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</si>
  <si>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</si>
  <si>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</si>
  <si>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</si>
  <si>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</si>
  <si>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</si>
  <si>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</si>
  <si>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</si>
  <si>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</si>
  <si>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</si>
  <si>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</si>
  <si>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</si>
  <si>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</si>
  <si>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</si>
  <si>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</si>
  <si>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</si>
  <si>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</si>
  <si>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</si>
  <si>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</si>
  <si>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</si>
  <si>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</si>
  <si>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</si>
  <si>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</si>
  <si>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</si>
  <si>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</si>
  <si>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</si>
  <si>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</si>
  <si>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</si>
  <si>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</si>
  <si>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</si>
  <si>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</si>
  <si>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</si>
  <si>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</si>
  <si>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</si>
  <si>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</si>
  <si>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</si>
  <si>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</si>
  <si>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</si>
  <si>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</si>
  <si>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</si>
  <si>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</si>
  <si>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</si>
  <si>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</si>
  <si>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</si>
  <si>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</si>
  <si>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</si>
  <si>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</si>
  <si>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</si>
  <si>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</si>
  <si>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</si>
  <si>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</si>
  <si>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</si>
  <si>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</si>
  <si>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</si>
  <si>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</si>
  <si>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</si>
  <si>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</si>
  <si>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</si>
  <si>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</si>
  <si>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</si>
  <si>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</si>
  <si>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</si>
  <si>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</si>
  <si>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</si>
  <si>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</si>
  <si>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</si>
  <si>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</si>
  <si>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</si>
  <si>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</si>
  <si>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</si>
  <si>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</si>
  <si>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</si>
  <si>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</si>
  <si>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</si>
  <si>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</si>
  <si>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</si>
  <si>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</si>
  <si>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</si>
  <si>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</si>
  <si>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</si>
  <si>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</si>
  <si>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</si>
  <si>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</si>
  <si>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</si>
  <si>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</si>
  <si>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</si>
  <si>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</si>
  <si>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</si>
  <si>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</si>
  <si>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</si>
  <si>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</si>
  <si>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</si>
  <si>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</si>
  <si>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</si>
  <si>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</si>
  <si>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</si>
  <si>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</si>
  <si>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</si>
  <si>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</si>
  <si>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</si>
  <si>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</si>
  <si>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</si>
  <si>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</si>
  <si>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</si>
  <si>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</si>
  <si>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</si>
  <si>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</si>
  <si>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</si>
  <si>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</si>
  <si>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</si>
  <si>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</si>
  <si>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</si>
  <si>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</si>
  <si>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</si>
  <si>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</si>
  <si>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</si>
  <si>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</si>
  <si>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</si>
  <si>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</si>
  <si>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</si>
  <si>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</si>
  <si>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</si>
  <si>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</si>
  <si>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</si>
  <si>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</si>
  <si>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</si>
  <si>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</si>
  <si>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</si>
  <si>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</si>
  <si>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</si>
  <si>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</si>
  <si>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</si>
  <si>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</si>
  <si>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</si>
  <si>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</si>
  <si>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</si>
  <si>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</si>
  <si>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</si>
  <si>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</si>
  <si>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</si>
  <si>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</si>
  <si>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</si>
  <si>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</si>
  <si>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</si>
  <si>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</si>
  <si>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</si>
  <si>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</si>
  <si>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</si>
  <si>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</si>
  <si>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</si>
  <si>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</si>
  <si>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</si>
  <si>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</si>
  <si>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</si>
  <si>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</si>
  <si>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</si>
  <si>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</si>
  <si>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</si>
  <si>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</si>
  <si>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</si>
  <si>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</si>
  <si>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</si>
  <si>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</si>
  <si>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</si>
  <si>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</si>
  <si>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</si>
  <si>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</si>
  <si>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</si>
  <si>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</si>
  <si>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</si>
  <si>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</si>
  <si>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</si>
  <si>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</si>
  <si>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</si>
  <si>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</si>
  <si>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</si>
  <si>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</si>
  <si>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</si>
  <si>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</si>
  <si>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</si>
  <si>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</si>
  <si>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</si>
  <si>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</si>
  <si>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</si>
  <si>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</si>
  <si>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</si>
  <si>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</si>
  <si>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</si>
  <si>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</si>
  <si>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</si>
  <si>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</si>
  <si>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</si>
  <si>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</si>
  <si>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</si>
  <si>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</si>
  <si>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</si>
  <si>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</si>
  <si>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</si>
  <si>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</si>
  <si>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</si>
  <si>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</si>
  <si>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</si>
  <si>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</si>
  <si>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</si>
  <si>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</si>
  <si>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</si>
  <si>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</si>
  <si>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</si>
  <si>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</si>
  <si>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</si>
  <si>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</si>
  <si>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</si>
  <si>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</si>
  <si>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</si>
  <si>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</si>
  <si>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</si>
  <si>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</si>
  <si>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</si>
  <si>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</si>
  <si>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</si>
  <si>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</si>
  <si>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</si>
  <si>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</si>
  <si>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</si>
  <si>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</si>
  <si>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</si>
  <si>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</si>
  <si>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</si>
  <si>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</si>
  <si>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</si>
  <si>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</si>
  <si>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</si>
  <si>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</si>
  <si>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</si>
  <si>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</si>
  <si>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</si>
  <si>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</si>
  <si>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</si>
  <si>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</si>
  <si>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</si>
  <si>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</si>
  <si>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</si>
  <si>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</si>
  <si>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</si>
  <si>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</si>
  <si>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</si>
  <si>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</si>
  <si>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</si>
  <si>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</si>
  <si>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</si>
  <si>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</si>
  <si>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</si>
  <si>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</si>
  <si>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</si>
  <si>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</si>
  <si>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</si>
  <si>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</si>
  <si>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</si>
  <si>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</si>
  <si>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</si>
  <si>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</si>
  <si>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</si>
  <si>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</si>
  <si>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</si>
  <si>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</si>
  <si>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</si>
  <si>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</si>
  <si>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</si>
  <si>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</si>
  <si>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</si>
  <si>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</si>
  <si>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</si>
  <si>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</si>
  <si>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</si>
  <si>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</si>
  <si>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</si>
  <si>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</si>
  <si>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</si>
  <si>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</si>
  <si>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</si>
  <si>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</si>
  <si>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</si>
  <si>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</si>
  <si>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</si>
  <si>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</si>
  <si>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</si>
  <si>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</si>
  <si>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</si>
  <si>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</si>
  <si>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</si>
  <si>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</si>
  <si>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</si>
  <si>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</si>
  <si>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</si>
  <si>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</si>
  <si>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</si>
  <si>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</si>
  <si>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</si>
  <si>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</si>
  <si>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</si>
  <si>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</si>
  <si>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</si>
  <si>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</si>
  <si>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</si>
  <si>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</si>
  <si>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</si>
  <si>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</si>
  <si>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</si>
  <si>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</si>
  <si>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</si>
  <si>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</si>
  <si>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</si>
  <si>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</si>
  <si>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</si>
  <si>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</si>
  <si>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</si>
  <si>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</si>
  <si>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</si>
  <si>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</si>
  <si>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</si>
  <si>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</si>
  <si>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</si>
  <si>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</si>
  <si>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</si>
  <si>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</si>
  <si>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</si>
  <si>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</si>
  <si>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</si>
  <si>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</si>
  <si>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</si>
  <si>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</si>
  <si>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</si>
  <si>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</si>
  <si>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</si>
  <si>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</si>
  <si>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</si>
  <si>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</si>
  <si>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</si>
  <si>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</si>
  <si>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</si>
  <si>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</si>
  <si>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</si>
  <si>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</si>
  <si>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</si>
  <si>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</si>
  <si>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</si>
  <si>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</si>
  <si>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</si>
  <si>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</si>
  <si>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</si>
  <si>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</si>
  <si>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</si>
  <si>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</si>
  <si>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</si>
  <si>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</si>
  <si>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</si>
  <si>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</si>
  <si>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</si>
  <si>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</si>
  <si>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</si>
  <si>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</si>
  <si>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</si>
  <si>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</si>
  <si>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</si>
  <si>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</si>
  <si>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</si>
  <si>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</si>
  <si>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</si>
  <si>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</si>
  <si>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</si>
  <si>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</si>
  <si>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</si>
  <si>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</si>
  <si>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</si>
  <si>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</si>
  <si>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</si>
  <si>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</si>
  <si>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</si>
  <si>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</si>
  <si>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</si>
  <si>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</si>
  <si>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</si>
  <si>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</si>
  <si>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</si>
  <si>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</si>
  <si>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</si>
  <si>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</si>
  <si>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</si>
  <si>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</si>
  <si>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</si>
  <si>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</si>
  <si>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</si>
  <si>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</si>
  <si>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</si>
  <si>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</si>
  <si>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</si>
  <si>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</si>
  <si>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</si>
  <si>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</si>
  <si>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</si>
  <si>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</si>
  <si>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</si>
  <si>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</si>
  <si>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</si>
  <si>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</si>
  <si>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</si>
  <si>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</si>
  <si>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</si>
  <si>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</si>
  <si>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</si>
  <si>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</si>
  <si>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</si>
  <si>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</si>
  <si>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</si>
  <si>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</si>
  <si>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</si>
  <si>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</si>
  <si>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</si>
  <si>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</si>
  <si>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</si>
  <si>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</si>
  <si>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</si>
  <si>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</si>
  <si>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</si>
  <si>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</si>
  <si>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</si>
  <si>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</si>
  <si>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</si>
  <si>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</si>
  <si>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</si>
  <si>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</si>
  <si>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</si>
  <si>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</si>
  <si>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</si>
  <si>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</si>
  <si>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</si>
  <si>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</si>
  <si>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</si>
  <si>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</si>
  <si>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</si>
  <si>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</si>
  <si>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</si>
  <si>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</si>
  <si>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</si>
  <si>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</si>
  <si>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</si>
  <si>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</si>
  <si>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</si>
  <si>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</si>
  <si>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</si>
  <si>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</si>
  <si>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</si>
  <si>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</si>
  <si>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</si>
  <si>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</si>
  <si>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</si>
  <si>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</si>
  <si>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</si>
  <si>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</si>
  <si>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</si>
  <si>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</si>
  <si>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</si>
  <si>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</si>
  <si>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</si>
  <si>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</si>
  <si>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</si>
  <si>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</si>
  <si>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</si>
  <si>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</si>
  <si>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</si>
  <si>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</si>
  <si>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</si>
  <si>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</si>
  <si>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</si>
  <si>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</si>
  <si>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</si>
  <si>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</si>
  <si>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</si>
  <si>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</si>
  <si>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</si>
  <si>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</si>
  <si>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</si>
  <si>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</si>
  <si>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</si>
  <si>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</si>
  <si>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</si>
  <si>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</si>
  <si>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</si>
  <si>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</si>
  <si>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</si>
  <si>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</si>
  <si>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</si>
  <si>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</si>
  <si>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</si>
  <si>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</si>
  <si>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</si>
  <si>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</si>
  <si>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</si>
  <si>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</si>
  <si>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</si>
  <si>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</si>
  <si>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</si>
  <si>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</si>
  <si>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</si>
  <si>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</si>
  <si>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</si>
  <si>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</si>
  <si>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</si>
  <si>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</si>
  <si>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</si>
  <si>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</si>
  <si>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</si>
  <si>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</si>
  <si>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</si>
  <si>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</si>
  <si>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</si>
  <si>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</si>
  <si>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</si>
  <si>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</si>
  <si>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</si>
  <si>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</si>
  <si>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</si>
  <si>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</si>
  <si>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</si>
  <si>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</si>
  <si>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</si>
  <si>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</si>
  <si>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</si>
  <si>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</si>
  <si>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</si>
  <si>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</si>
  <si>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</si>
  <si>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</si>
  <si>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</si>
  <si>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</si>
  <si>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</si>
  <si>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</si>
  <si>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</si>
  <si>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</si>
  <si>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</si>
  <si>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</si>
  <si>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</si>
  <si>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</si>
  <si>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</si>
  <si>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</si>
  <si>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</si>
  <si>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</si>
  <si>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San Miguel de Allende, Gto.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</si>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</sst>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8" fillId="0" borderId="0" xfId="10" applyFont="1" applyAlignment="1">
      <alignment horizontal="center" vertical="center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4</xdr:col>
      <xdr:colOff>533400</xdr:colOff>
      <xdr:row>63</xdr:row>
      <xdr:rowOff>47626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727643C-3429-47A4-B4EE-45BE6CD832F4}"/>
            </a:ext>
          </a:extLst>
        </xdr:cNvPr>
        <xdr:cNvGrpSpPr/>
      </xdr:nvGrpSpPr>
      <xdr:grpSpPr>
        <a:xfrm>
          <a:off x="0" y="7153275"/>
          <a:ext cx="7829550" cy="2333626"/>
          <a:chOff x="0" y="0"/>
          <a:chExt cx="5610758" cy="105103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F74264E5-E1BE-3160-93B4-18505B9F3594}"/>
              </a:ext>
            </a:extLst>
          </xdr:cNvPr>
          <xdr:cNvSpPr txBox="1"/>
        </xdr:nvSpPr>
        <xdr:spPr>
          <a:xfrm>
            <a:off x="1660550" y="735092"/>
            <a:ext cx="2289658" cy="31593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735FA3E3-FC02-B749-5BB8-CBD7421DACBA}"/>
              </a:ext>
            </a:extLst>
          </xdr:cNvPr>
          <xdr:cNvSpPr txBox="1"/>
        </xdr:nvSpPr>
        <xdr:spPr>
          <a:xfrm>
            <a:off x="3321100" y="0"/>
            <a:ext cx="2289658" cy="288336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2942AB66-98F7-4D51-EE87-1904AF3AF7AC}"/>
              </a:ext>
            </a:extLst>
          </xdr:cNvPr>
          <xdr:cNvSpPr txBox="1"/>
        </xdr:nvSpPr>
        <xdr:spPr>
          <a:xfrm>
            <a:off x="0" y="14630"/>
            <a:ext cx="2289658" cy="310911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E65" sqref="A1:E6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2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A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workbookViewId="0">
      <selection activeCell="C25" sqref="A1:C25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820401340.73000002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820401340.73000002</v>
      </c>
    </row>
    <row r="22" spans="1:3" x14ac:dyDescent="0.2">
      <c r="A22" s="194" t="s">
        <v>637</v>
      </c>
      <c r="B22" s="194"/>
      <c r="C22" s="194"/>
    </row>
    <row r="23" spans="1:3" x14ac:dyDescent="0.2">
      <c r="A23" s="194"/>
      <c r="B23" s="194"/>
      <c r="C23" s="194"/>
    </row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20022827.399999999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6999073.9800000004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13023753.42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-20022827.399999999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topLeftCell="A108" zoomScale="106" zoomScaleNormal="106" workbookViewId="0">
      <selection activeCell="H1" sqref="A1:H15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354150171.79000002</v>
      </c>
    </row>
    <row r="9" spans="1:8" x14ac:dyDescent="0.2">
      <c r="A9" s="22">
        <v>1115</v>
      </c>
      <c r="B9" s="20" t="s">
        <v>198</v>
      </c>
      <c r="C9" s="24">
        <v>81106816.299999997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1740149.3</v>
      </c>
      <c r="D15" s="24">
        <v>1739705.94</v>
      </c>
      <c r="E15" s="24">
        <v>1741271.31</v>
      </c>
      <c r="F15" s="24">
        <v>1742462.49</v>
      </c>
      <c r="G15" s="24">
        <v>-111454.15</v>
      </c>
    </row>
    <row r="16" spans="1:8" x14ac:dyDescent="0.2">
      <c r="A16" s="22">
        <v>1124</v>
      </c>
      <c r="B16" s="20" t="s">
        <v>202</v>
      </c>
      <c r="C16" s="24">
        <v>2779032.51</v>
      </c>
      <c r="D16" s="24">
        <v>1277931.29</v>
      </c>
      <c r="E16" s="24">
        <v>1277931.29</v>
      </c>
      <c r="F16" s="24">
        <v>1277931.29</v>
      </c>
      <c r="G16" s="24">
        <v>1277931.29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2166339.5099999998</v>
      </c>
      <c r="D20" s="24">
        <v>2166339.5099999998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250863.64</v>
      </c>
      <c r="D21" s="24">
        <v>250863.64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31967550.100000001</v>
      </c>
      <c r="D23" s="24">
        <v>31967550.100000001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35114400.490000002</v>
      </c>
      <c r="D24" s="24">
        <v>35114400.490000002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18680373.75</v>
      </c>
      <c r="D27" s="24">
        <v>18680373.75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1899.5</v>
      </c>
      <c r="D28" s="24">
        <v>1899.5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2287536907.6599998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411906893.81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154342304.58000001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73293865.159999996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1387559794.54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260434049.56999999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221266790.06999999</v>
      </c>
      <c r="D62" s="24">
        <f t="shared" ref="D62:E62" si="0">SUM(D63:D70)</f>
        <v>0</v>
      </c>
      <c r="E62" s="24">
        <f t="shared" si="0"/>
        <v>-134948367.09</v>
      </c>
    </row>
    <row r="63" spans="1:9" x14ac:dyDescent="0.2">
      <c r="A63" s="22">
        <v>1241</v>
      </c>
      <c r="B63" s="20" t="s">
        <v>239</v>
      </c>
      <c r="C63" s="24">
        <v>42554050.640000001</v>
      </c>
      <c r="D63" s="24">
        <v>0</v>
      </c>
      <c r="E63" s="24">
        <v>-26229704.280000001</v>
      </c>
    </row>
    <row r="64" spans="1:9" x14ac:dyDescent="0.2">
      <c r="A64" s="22">
        <v>1242</v>
      </c>
      <c r="B64" s="20" t="s">
        <v>240</v>
      </c>
      <c r="C64" s="24">
        <v>9494060.5500000007</v>
      </c>
      <c r="D64" s="24">
        <v>0</v>
      </c>
      <c r="E64" s="24">
        <v>-4272227.7</v>
      </c>
    </row>
    <row r="65" spans="1:9" x14ac:dyDescent="0.2">
      <c r="A65" s="22">
        <v>1243</v>
      </c>
      <c r="B65" s="20" t="s">
        <v>241</v>
      </c>
      <c r="C65" s="24">
        <v>1853117.2</v>
      </c>
      <c r="D65" s="24">
        <v>0</v>
      </c>
      <c r="E65" s="24">
        <v>-379904.69</v>
      </c>
    </row>
    <row r="66" spans="1:9" x14ac:dyDescent="0.2">
      <c r="A66" s="22">
        <v>1244</v>
      </c>
      <c r="B66" s="20" t="s">
        <v>242</v>
      </c>
      <c r="C66" s="24">
        <v>109623645.48999999</v>
      </c>
      <c r="D66" s="24">
        <v>0</v>
      </c>
      <c r="E66" s="24">
        <v>-76454018.989999995</v>
      </c>
    </row>
    <row r="67" spans="1:9" x14ac:dyDescent="0.2">
      <c r="A67" s="22">
        <v>1245</v>
      </c>
      <c r="B67" s="20" t="s">
        <v>243</v>
      </c>
      <c r="C67" s="24">
        <v>10127576.970000001</v>
      </c>
      <c r="D67" s="24">
        <v>0</v>
      </c>
      <c r="E67" s="24">
        <v>-4660832.67</v>
      </c>
    </row>
    <row r="68" spans="1:9" x14ac:dyDescent="0.2">
      <c r="A68" s="22">
        <v>1246</v>
      </c>
      <c r="B68" s="20" t="s">
        <v>244</v>
      </c>
      <c r="C68" s="24">
        <v>46208001.060000002</v>
      </c>
      <c r="D68" s="24">
        <v>0</v>
      </c>
      <c r="E68" s="24">
        <v>-23028678.760000002</v>
      </c>
    </row>
    <row r="69" spans="1:9" x14ac:dyDescent="0.2">
      <c r="A69" s="22">
        <v>1247</v>
      </c>
      <c r="B69" s="20" t="s">
        <v>245</v>
      </c>
      <c r="C69" s="24">
        <v>1329338.1599999999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77000</v>
      </c>
      <c r="D70" s="24">
        <v>0</v>
      </c>
      <c r="E70" s="24">
        <v>77000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13186169.899999999</v>
      </c>
      <c r="D74" s="24">
        <f>SUM(D75:D79)</f>
        <v>0</v>
      </c>
      <c r="E74" s="24">
        <f>SUM(E75:E79)</f>
        <v>4669189.58</v>
      </c>
    </row>
    <row r="75" spans="1:9" x14ac:dyDescent="0.2">
      <c r="A75" s="22">
        <v>1251</v>
      </c>
      <c r="B75" s="20" t="s">
        <v>249</v>
      </c>
      <c r="C75" s="24">
        <v>3597119.28</v>
      </c>
      <c r="D75" s="24">
        <v>0</v>
      </c>
      <c r="E75" s="24">
        <v>1541426.26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9589050.6199999992</v>
      </c>
      <c r="D78" s="24">
        <v>0</v>
      </c>
      <c r="E78" s="24">
        <v>3127763.32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1379742.26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1379742.26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24023124.630000003</v>
      </c>
      <c r="D110" s="24">
        <f>SUM(D111:D119)</f>
        <v>24023124.630000003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347691.33</v>
      </c>
      <c r="D111" s="24">
        <f>C111</f>
        <v>347691.33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1648858.82</v>
      </c>
      <c r="D112" s="24">
        <f t="shared" ref="D112:D119" si="1">C112</f>
        <v>1648858.82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2032338.13</v>
      </c>
      <c r="D113" s="24">
        <f t="shared" si="1"/>
        <v>2032338.13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19024</v>
      </c>
      <c r="D115" s="24">
        <f t="shared" si="1"/>
        <v>19024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10068084.07</v>
      </c>
      <c r="D117" s="24">
        <f t="shared" si="1"/>
        <v>10068084.07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-17735.97</v>
      </c>
      <c r="D118" s="24">
        <f t="shared" si="1"/>
        <v>-17735.97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9924864.25</v>
      </c>
      <c r="D119" s="24">
        <f t="shared" si="1"/>
        <v>9924864.25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286369.25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topLeftCell="A175" zoomScaleNormal="100" workbookViewId="0">
      <selection activeCell="E1" sqref="A1:E22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425922708.94999999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363290693.53000003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264545.51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169292758.55000001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180165293.41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13568096.060000001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354734.9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354734.9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41777135.020000003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4198315.78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35713095.259999998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70229.31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1795494.67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6998705.4400000004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6998705.4400000004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13501440.060000001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8796928.1699999999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246381.66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4458130.2300000004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394958397.77999997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394958397.77999997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206748439.22999999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132978124.31999999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50082000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5149834.2300000004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395602610.90000004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330805945.99000001</v>
      </c>
      <c r="D99" s="57">
        <f>C99/$C$98</f>
        <v>0.83620769144423257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127808914.40000001</v>
      </c>
      <c r="D100" s="57">
        <f t="shared" ref="D100:D163" si="0">C100/$C$98</f>
        <v>0.32307399111758489</v>
      </c>
      <c r="E100" s="56"/>
    </row>
    <row r="101" spans="1:5" x14ac:dyDescent="0.2">
      <c r="A101" s="54">
        <v>5111</v>
      </c>
      <c r="B101" s="51" t="s">
        <v>363</v>
      </c>
      <c r="C101" s="55">
        <v>108389605.56</v>
      </c>
      <c r="D101" s="57">
        <f t="shared" si="0"/>
        <v>0.27398607231992866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11776791.76</v>
      </c>
      <c r="D103" s="57">
        <f t="shared" si="0"/>
        <v>2.9769246803522546E-2</v>
      </c>
      <c r="E103" s="56"/>
    </row>
    <row r="104" spans="1:5" x14ac:dyDescent="0.2">
      <c r="A104" s="54">
        <v>5114</v>
      </c>
      <c r="B104" s="51" t="s">
        <v>366</v>
      </c>
      <c r="C104" s="55">
        <v>119000.85</v>
      </c>
      <c r="D104" s="57">
        <f t="shared" si="0"/>
        <v>3.008090612174471E-4</v>
      </c>
      <c r="E104" s="56"/>
    </row>
    <row r="105" spans="1:5" x14ac:dyDescent="0.2">
      <c r="A105" s="54">
        <v>5115</v>
      </c>
      <c r="B105" s="51" t="s">
        <v>367</v>
      </c>
      <c r="C105" s="55">
        <v>7523516.2300000004</v>
      </c>
      <c r="D105" s="57">
        <f t="shared" si="0"/>
        <v>1.9017862932916248E-2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46059391.140000008</v>
      </c>
      <c r="D107" s="57">
        <f t="shared" si="0"/>
        <v>0.11642843062945013</v>
      </c>
      <c r="E107" s="56"/>
    </row>
    <row r="108" spans="1:5" x14ac:dyDescent="0.2">
      <c r="A108" s="54">
        <v>5121</v>
      </c>
      <c r="B108" s="51" t="s">
        <v>370</v>
      </c>
      <c r="C108" s="55">
        <v>3481366.46</v>
      </c>
      <c r="D108" s="57">
        <f t="shared" si="0"/>
        <v>8.8001604743706188E-3</v>
      </c>
      <c r="E108" s="56"/>
    </row>
    <row r="109" spans="1:5" x14ac:dyDescent="0.2">
      <c r="A109" s="54">
        <v>5122</v>
      </c>
      <c r="B109" s="51" t="s">
        <v>371</v>
      </c>
      <c r="C109" s="55">
        <v>1406645.75</v>
      </c>
      <c r="D109" s="57">
        <f t="shared" si="0"/>
        <v>3.5557039090310005E-3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17207211.100000001</v>
      </c>
      <c r="D111" s="57">
        <f t="shared" si="0"/>
        <v>4.3496202062098172E-2</v>
      </c>
      <c r="E111" s="56"/>
    </row>
    <row r="112" spans="1:5" x14ac:dyDescent="0.2">
      <c r="A112" s="54">
        <v>5125</v>
      </c>
      <c r="B112" s="51" t="s">
        <v>374</v>
      </c>
      <c r="C112" s="55">
        <v>9454801.5299999993</v>
      </c>
      <c r="D112" s="57">
        <f t="shared" si="0"/>
        <v>2.3899745020616089E-2</v>
      </c>
      <c r="E112" s="56"/>
    </row>
    <row r="113" spans="1:5" x14ac:dyDescent="0.2">
      <c r="A113" s="54">
        <v>5126</v>
      </c>
      <c r="B113" s="51" t="s">
        <v>375</v>
      </c>
      <c r="C113" s="55">
        <v>9812230.6400000006</v>
      </c>
      <c r="D113" s="57">
        <f t="shared" si="0"/>
        <v>2.4803250458021685E-2</v>
      </c>
      <c r="E113" s="56"/>
    </row>
    <row r="114" spans="1:5" x14ac:dyDescent="0.2">
      <c r="A114" s="54">
        <v>5127</v>
      </c>
      <c r="B114" s="51" t="s">
        <v>376</v>
      </c>
      <c r="C114" s="55">
        <v>3200247.71</v>
      </c>
      <c r="D114" s="57">
        <f t="shared" si="0"/>
        <v>8.0895515394082042E-3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1496887.95</v>
      </c>
      <c r="D116" s="57">
        <f t="shared" si="0"/>
        <v>3.7838171659043511E-3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156937640.44999999</v>
      </c>
      <c r="D117" s="57">
        <f t="shared" si="0"/>
        <v>0.39670526969719749</v>
      </c>
      <c r="E117" s="56"/>
    </row>
    <row r="118" spans="1:5" x14ac:dyDescent="0.2">
      <c r="A118" s="54">
        <v>5131</v>
      </c>
      <c r="B118" s="51" t="s">
        <v>380</v>
      </c>
      <c r="C118" s="55">
        <v>19916821.460000001</v>
      </c>
      <c r="D118" s="57">
        <f t="shared" si="0"/>
        <v>5.0345525816144203E-2</v>
      </c>
      <c r="E118" s="56"/>
    </row>
    <row r="119" spans="1:5" x14ac:dyDescent="0.2">
      <c r="A119" s="54">
        <v>5132</v>
      </c>
      <c r="B119" s="51" t="s">
        <v>381</v>
      </c>
      <c r="C119" s="55">
        <v>10710672.32</v>
      </c>
      <c r="D119" s="57">
        <f t="shared" si="0"/>
        <v>2.7074321616920347E-2</v>
      </c>
      <c r="E119" s="56"/>
    </row>
    <row r="120" spans="1:5" x14ac:dyDescent="0.2">
      <c r="A120" s="54">
        <v>5133</v>
      </c>
      <c r="B120" s="51" t="s">
        <v>382</v>
      </c>
      <c r="C120" s="55">
        <v>54685072.780000001</v>
      </c>
      <c r="D120" s="57">
        <f t="shared" si="0"/>
        <v>0.13823233536197069</v>
      </c>
      <c r="E120" s="56"/>
    </row>
    <row r="121" spans="1:5" x14ac:dyDescent="0.2">
      <c r="A121" s="54">
        <v>5134</v>
      </c>
      <c r="B121" s="51" t="s">
        <v>383</v>
      </c>
      <c r="C121" s="55">
        <v>2859965.73</v>
      </c>
      <c r="D121" s="57">
        <f t="shared" si="0"/>
        <v>7.2293904317101152E-3</v>
      </c>
      <c r="E121" s="56"/>
    </row>
    <row r="122" spans="1:5" x14ac:dyDescent="0.2">
      <c r="A122" s="54">
        <v>5135</v>
      </c>
      <c r="B122" s="51" t="s">
        <v>384</v>
      </c>
      <c r="C122" s="55">
        <v>37174356.840000004</v>
      </c>
      <c r="D122" s="57">
        <f t="shared" si="0"/>
        <v>9.3968937048792361E-2</v>
      </c>
      <c r="E122" s="56"/>
    </row>
    <row r="123" spans="1:5" x14ac:dyDescent="0.2">
      <c r="A123" s="54">
        <v>5136</v>
      </c>
      <c r="B123" s="51" t="s">
        <v>385</v>
      </c>
      <c r="C123" s="55">
        <v>6510733.1299999999</v>
      </c>
      <c r="D123" s="57">
        <f t="shared" si="0"/>
        <v>1.6457760769546022E-2</v>
      </c>
      <c r="E123" s="56"/>
    </row>
    <row r="124" spans="1:5" x14ac:dyDescent="0.2">
      <c r="A124" s="54">
        <v>5137</v>
      </c>
      <c r="B124" s="51" t="s">
        <v>386</v>
      </c>
      <c r="C124" s="55">
        <v>411998.21</v>
      </c>
      <c r="D124" s="57">
        <f t="shared" si="0"/>
        <v>1.0414446180289352E-3</v>
      </c>
      <c r="E124" s="56"/>
    </row>
    <row r="125" spans="1:5" x14ac:dyDescent="0.2">
      <c r="A125" s="54">
        <v>5138</v>
      </c>
      <c r="B125" s="51" t="s">
        <v>387</v>
      </c>
      <c r="C125" s="55">
        <v>16641007.949999999</v>
      </c>
      <c r="D125" s="57">
        <f t="shared" si="0"/>
        <v>4.2064959865005781E-2</v>
      </c>
      <c r="E125" s="56"/>
    </row>
    <row r="126" spans="1:5" x14ac:dyDescent="0.2">
      <c r="A126" s="54">
        <v>5139</v>
      </c>
      <c r="B126" s="51" t="s">
        <v>388</v>
      </c>
      <c r="C126" s="55">
        <v>8027012.0300000003</v>
      </c>
      <c r="D126" s="57">
        <f t="shared" si="0"/>
        <v>2.0290594169079079E-2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53991259.549999997</v>
      </c>
      <c r="D127" s="57">
        <f t="shared" si="0"/>
        <v>0.13647852178520592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34940753.899999999</v>
      </c>
      <c r="D128" s="57">
        <f t="shared" si="0"/>
        <v>8.8322859701328624E-2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34940753.899999999</v>
      </c>
      <c r="D130" s="57">
        <f t="shared" si="0"/>
        <v>8.8322859701328624E-2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12136189.85</v>
      </c>
      <c r="D137" s="57">
        <f t="shared" si="0"/>
        <v>3.0677729407270701E-2</v>
      </c>
      <c r="E137" s="56"/>
    </row>
    <row r="138" spans="1:5" x14ac:dyDescent="0.2">
      <c r="A138" s="54">
        <v>5241</v>
      </c>
      <c r="B138" s="51" t="s">
        <v>398</v>
      </c>
      <c r="C138" s="55">
        <v>9957551.2699999996</v>
      </c>
      <c r="D138" s="57">
        <f t="shared" si="0"/>
        <v>2.5170590374382181E-2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2178638.58</v>
      </c>
      <c r="D140" s="57">
        <f t="shared" si="0"/>
        <v>5.5071390328885212E-3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6914315.8000000007</v>
      </c>
      <c r="D142" s="57">
        <f t="shared" si="0"/>
        <v>1.7477932676606609E-2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6054331.2800000003</v>
      </c>
      <c r="D144" s="57">
        <f t="shared" si="0"/>
        <v>1.530407311070656E-2</v>
      </c>
      <c r="E144" s="56"/>
    </row>
    <row r="145" spans="1:5" x14ac:dyDescent="0.2">
      <c r="A145" s="54">
        <v>5259</v>
      </c>
      <c r="B145" s="51" t="s">
        <v>404</v>
      </c>
      <c r="C145" s="55">
        <v>859984.52</v>
      </c>
      <c r="D145" s="57">
        <f t="shared" si="0"/>
        <v>2.1738595659000488E-3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8000000</v>
      </c>
      <c r="D160" s="57">
        <f t="shared" si="0"/>
        <v>2.0222313451875147E-2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8000000</v>
      </c>
      <c r="D167" s="57">
        <f t="shared" si="1"/>
        <v>2.0222313451875147E-2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8000000</v>
      </c>
      <c r="D169" s="57">
        <f t="shared" si="1"/>
        <v>2.0222313451875147E-2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2805405.36</v>
      </c>
      <c r="D170" s="57">
        <f t="shared" si="1"/>
        <v>7.0914733186863291E-3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2805405.36</v>
      </c>
      <c r="D171" s="57">
        <f t="shared" si="1"/>
        <v>7.0914733186863291E-3</v>
      </c>
      <c r="E171" s="56"/>
    </row>
    <row r="172" spans="1:5" x14ac:dyDescent="0.2">
      <c r="A172" s="54">
        <v>5411</v>
      </c>
      <c r="B172" s="51" t="s">
        <v>428</v>
      </c>
      <c r="C172" s="55">
        <v>2805405.36</v>
      </c>
      <c r="D172" s="57">
        <f t="shared" si="1"/>
        <v>7.0914733186863291E-3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E30" sqref="A1:E30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280501751.24000001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51193230.850000001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425278495.82999998</v>
      </c>
    </row>
    <row r="15" spans="1:5" x14ac:dyDescent="0.2">
      <c r="A15" s="33">
        <v>3220</v>
      </c>
      <c r="B15" s="29" t="s">
        <v>473</v>
      </c>
      <c r="C15" s="34">
        <v>2229351631.0900002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-141861068.05000001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-141861068.05000001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6"/>
  <sheetViews>
    <sheetView topLeftCell="A81" workbookViewId="0">
      <selection activeCell="E1" sqref="A1:E126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89060105.590000004</v>
      </c>
      <c r="D9" s="34">
        <v>40701005.090000004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354150171.79000002</v>
      </c>
      <c r="D11" s="34">
        <v>145506154.84999999</v>
      </c>
    </row>
    <row r="12" spans="1:5" x14ac:dyDescent="0.2">
      <c r="A12" s="33">
        <v>1115</v>
      </c>
      <c r="B12" s="29" t="s">
        <v>198</v>
      </c>
      <c r="C12" s="34">
        <v>81106816.299999997</v>
      </c>
      <c r="D12" s="34">
        <v>10723266.25</v>
      </c>
    </row>
    <row r="13" spans="1:5" x14ac:dyDescent="0.2">
      <c r="A13" s="33">
        <v>1116</v>
      </c>
      <c r="B13" s="29" t="s">
        <v>489</v>
      </c>
      <c r="C13" s="34">
        <v>10598357.85</v>
      </c>
      <c r="D13" s="34">
        <v>5000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534915451.53000003</v>
      </c>
      <c r="D15" s="135">
        <f>SUM(D8:D14)</f>
        <v>196935426.19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36746408.979999997</v>
      </c>
      <c r="D20" s="135">
        <f>SUM(D21:D27)</f>
        <v>36746408.979999997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36746408.979999997</v>
      </c>
      <c r="D25" s="132">
        <v>36746408.979999997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5415261.3499999996</v>
      </c>
      <c r="D28" s="135">
        <f>SUM(D29:D36)</f>
        <v>5415261.3499999996</v>
      </c>
      <c r="E28" s="130"/>
    </row>
    <row r="29" spans="1:5" x14ac:dyDescent="0.2">
      <c r="A29" s="33">
        <v>1241</v>
      </c>
      <c r="B29" s="29" t="s">
        <v>239</v>
      </c>
      <c r="C29" s="34">
        <v>1197292.17</v>
      </c>
      <c r="D29" s="132">
        <v>1197292.17</v>
      </c>
      <c r="E29" s="130"/>
    </row>
    <row r="30" spans="1:5" x14ac:dyDescent="0.2">
      <c r="A30" s="33">
        <v>1242</v>
      </c>
      <c r="B30" s="29" t="s">
        <v>240</v>
      </c>
      <c r="C30" s="34">
        <v>2081704.8</v>
      </c>
      <c r="D30" s="132">
        <v>2081704.8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1714900</v>
      </c>
      <c r="D32" s="132">
        <v>1714900</v>
      </c>
      <c r="E32" s="130"/>
    </row>
    <row r="33" spans="1:5" x14ac:dyDescent="0.2">
      <c r="A33" s="33">
        <v>1245</v>
      </c>
      <c r="B33" s="29" t="s">
        <v>243</v>
      </c>
      <c r="C33" s="34">
        <v>238499.71</v>
      </c>
      <c r="D33" s="132">
        <v>238499.71</v>
      </c>
      <c r="E33" s="130"/>
    </row>
    <row r="34" spans="1:5" x14ac:dyDescent="0.2">
      <c r="A34" s="33">
        <v>1246</v>
      </c>
      <c r="B34" s="29" t="s">
        <v>244</v>
      </c>
      <c r="C34" s="34">
        <v>182864.67</v>
      </c>
      <c r="D34" s="132">
        <v>182864.67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42161670.329999998</v>
      </c>
      <c r="D43" s="135">
        <f>D20+D28+D37</f>
        <v>42161670.329999998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425278495.82999998</v>
      </c>
      <c r="D47" s="135">
        <v>327119053.18000001</v>
      </c>
    </row>
    <row r="48" spans="1:5" x14ac:dyDescent="0.2">
      <c r="A48" s="131"/>
      <c r="B48" s="136" t="s">
        <v>629</v>
      </c>
      <c r="C48" s="135">
        <f>C51+C63+C95+C98+C49</f>
        <v>3705850.5</v>
      </c>
      <c r="D48" s="135">
        <f>D51+D63+D95+D98+D49</f>
        <v>2592261.1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2805405.36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2805405.36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2805405.36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900445.1399999999</v>
      </c>
      <c r="D98" s="135">
        <f>SUM(D99:D103)</f>
        <v>2592261.1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540243.32999999996</v>
      </c>
      <c r="D100" s="132">
        <v>670801.80000000005</v>
      </c>
    </row>
    <row r="101" spans="1:4" x14ac:dyDescent="0.2">
      <c r="A101" s="131">
        <v>2112</v>
      </c>
      <c r="B101" s="130" t="s">
        <v>645</v>
      </c>
      <c r="C101" s="132">
        <v>360201.81</v>
      </c>
      <c r="D101" s="132">
        <v>1921459.3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428984346.32999998</v>
      </c>
      <c r="D126" s="135">
        <f>D47+D48+D104-D110-D113</f>
        <v>329711314.28000003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98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2022-07-27T17:06:24Z</cp:lastPrinted>
  <dcterms:created xsi:type="dcterms:W3CDTF">2012-12-11T20:36:24Z</dcterms:created>
  <dcterms:modified xsi:type="dcterms:W3CDTF">2022-07-27T17:09:02Z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