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Hoja1" sheetId="1" r:id="rId1"/>
    <sheet name="Hoja2" sheetId="2" r:id="rId2"/>
    <sheet name="Hoja3" sheetId="3" r:id="rId3"/>
  </sheets>
  <definedNames>
    <definedName name="_xlnm.Print_Titles" localSheetId="0">Hoja1!$1:$10</definedName>
  </definedNames>
  <calcPr calcId="144525"/>
</workbook>
</file>

<file path=xl/calcChain.xml><?xml version="1.0" encoding="utf-8"?>
<calcChain xmlns="http://schemas.openxmlformats.org/spreadsheetml/2006/main">
  <c r="G12" i="1" l="1"/>
  <c r="G15" i="1"/>
  <c r="G14" i="1"/>
  <c r="G36" i="1"/>
  <c r="G17" i="1"/>
  <c r="G35" i="1"/>
  <c r="G13" i="1"/>
  <c r="G41" i="1"/>
  <c r="G42" i="1"/>
  <c r="G11" i="1"/>
  <c r="G16" i="1"/>
  <c r="G19" i="1"/>
  <c r="G43" i="1"/>
  <c r="G49" i="1"/>
  <c r="G40" i="1"/>
  <c r="F40" i="1"/>
  <c r="G39" i="1"/>
  <c r="G38" i="1"/>
  <c r="G18" i="1"/>
  <c r="G28" i="1"/>
  <c r="G46" i="1"/>
  <c r="G45" i="1"/>
  <c r="G37" i="1"/>
  <c r="G44" i="1"/>
  <c r="G59" i="1"/>
  <c r="G52" i="1"/>
  <c r="G51" i="1"/>
  <c r="G48" i="1"/>
  <c r="G34" i="1"/>
  <c r="G47" i="1"/>
  <c r="G54" i="1"/>
</calcChain>
</file>

<file path=xl/sharedStrings.xml><?xml version="1.0" encoding="utf-8"?>
<sst xmlns="http://schemas.openxmlformats.org/spreadsheetml/2006/main" count="159" uniqueCount="83">
  <si>
    <t>OBRA O ACCION A REALIZAR</t>
  </si>
  <si>
    <t xml:space="preserve">COSTO </t>
  </si>
  <si>
    <t>MUNICIPIO</t>
  </si>
  <si>
    <t>LOCALIDAD</t>
  </si>
  <si>
    <t xml:space="preserve">METAS </t>
  </si>
  <si>
    <t xml:space="preserve">BENEFICIARIOS </t>
  </si>
  <si>
    <t>UBICACIÓN</t>
  </si>
  <si>
    <t>MUNICIPIO DE SAN MIGUEL DE ALLENDE, GTO
Montos que reciban , Obras y acciones a realizar con el FAIS
 al 30 de Septiembre de 2022</t>
  </si>
  <si>
    <t>MONTO QUE RECIBAN DEL FAIS:</t>
  </si>
  <si>
    <t>AMPLIACION DE ELECTRIFICACION EN EL MUNICIPIO, DE SAN MIGUEL DE ALLENDE, GTO. EN LA LOCALIDAD VIVIENDA DE LOS REYES, CALLES PRINCIPAL, MIGUEL HIDALGO Y LOS RAMIREZ</t>
  </si>
  <si>
    <t xml:space="preserve">AMPLIACION DE ELECTRIFICACION EN EL MUNICIPIO, DE SAN MIGUEL DE ALLENDE, GTO. EN LA LOCALIDAD LIRA DE BOCAS, CALLES IGNACIO ALLENDE, FRANCISCO VILLA Y CALLES SIN NOMBRE        </t>
  </si>
  <si>
    <t>AMPLIACION DE ELECTRIFICACION EN EL MUNICIPIO, DE SAN MIGUEL DE ALLENDE, GTO. EN LA LOCALIDAD VERGEL DE LOS LAURELES, CALLE 1RA. PRIVADA DE LA PAZ 2DA. PRIVADA DE LA PAZ, CALLE DEL BESO, CALLE DE LOS LAURELES , CALLE DEL RODEO, PRIVADA DE LA ROSA Y CALLE SAN MARTIN</t>
  </si>
  <si>
    <t>AMPLIACION DE ELECTRIFICACION EN EL MUNICIPIO, DE SAN MIGUEL DE ALLENDE, GTO. EN LA LOCALIDAD LA PALMA, CALLE NIÑO PERDIDO, CALLE PRIVADA DE LA PAZ , PRIVADA DE LOS TAPIA Y CALLE DEL ARROYO</t>
  </si>
  <si>
    <t>AMPLIACION DE ELECTRIFICACION EN EL MUNICIPIO, DE SAN MIGUEL DE ALLENDE, GTO. EN LA LOCALIDAD CORRALEJO DE ARRIBA, CALLE 20 DE NOVIEMBRE</t>
  </si>
  <si>
    <t>AMPLIACION DE ELECTRIFICACION EN EL MUNICIPIO DE SAN MIGUEL DE ALLENDE, GTO. EN LA LOCALIDAD MAJADA HONDA EN LA CALLE PRINCIPAL</t>
  </si>
  <si>
    <t>AMPLIACION DE ELECTRIFICACION EN EL MUNICIPIO DE SAN MIGUEL DE ALLENDE, GTO. EN LA LOCALIDAD SAN CRISTOBAL EN LA CALLE JUSTIN</t>
  </si>
  <si>
    <t>AMPLIACION DE ELECTRIFICACION EN EL MUNICIPIO DE SAN MIGUEL DE ALLENDE, GTO. EN LA LOCALIDAD SAN ISIDRO DE LA CAÑADA DE LA VIRGEN , EN LA CALLE PRINCIPAL</t>
  </si>
  <si>
    <t>AMPLIACION DE ELECTRIFICACION EN EL MUNICIPIO DE SAN MIGUEL DE ALLENDE, GTO. EN LA LOCALIDAD SAN MIGUEL DE ALLENDE, COLONIA LUIS DONALDO COLOSIO EN LA CALLE 14 DE FEBRERO</t>
  </si>
  <si>
    <t>REHABILITACION Y MANTENIMIENTO DE AULAS, SANITARIOS, BARDAS PERIMETRALES, BIBLIOTECAS Y COMEDORES ESCOLARES</t>
  </si>
  <si>
    <t>REHABILITACION Y MANTENIMIENTO DE CANCHAS PARA LA IMPARTICION DE EDUCACION FISICA Y TECHADOS EN ESPACIOS DEPORTIVOS</t>
  </si>
  <si>
    <t>MEJORAMIENTO A LA VIVIENDA, CALENTADORES.</t>
  </si>
  <si>
    <t>MEJORAMIENTO A LA VIVIENDA CISTERNAS CONSTRUCCIÓN.</t>
  </si>
  <si>
    <t>CONSTRUCCIÓN Y REHABILITACIÓN A LA VIVIENDA, TECHOS FIBROCEMENTO.</t>
  </si>
  <si>
    <t>CONSTRUCCIÓN Y REHABILITACIÓN A LA VIVIENDA, TECHOS INTRATEJA.</t>
  </si>
  <si>
    <t>VIVIENDA, CONSTRUCCIÓN DE CUARTO DORMITORIO O COCINA. (SUMINISTRO DE MATERIAL).</t>
  </si>
  <si>
    <t>PROGRAMA DE INFRAESTRUCTURA Y EQUIPAMIENTO PARA AGUA POTABLE Y SANEAMIENTO.</t>
  </si>
  <si>
    <t>CONSTRUCCION DE LINEA DE CONDUCCION, TANQUE Y RED DE DISTRIBUCION (SEGUNDA ETAPA DE DOS) PARA EL SISTEMA DE AGUA POTABLE EN EL MUNICIPIO DE SAN MIGUEL DE ALLENDE, EN LAS LOCALIDADES JUAN GONZALEZ Y CINCO SEÑORES</t>
  </si>
  <si>
    <t>PROGRAMA MI CASA CON VALORES (DIF MUNICIPAL).</t>
  </si>
  <si>
    <t>PROGRAMA CENTRO PARA LA ATENCION INTEGRAL ADULTOS MAYORES (EQUIPAMIENTO)</t>
  </si>
  <si>
    <t>PROGRAMA CENTRO INTEGRADOR DE DESARROLLO (REHABILITACION CASA ESPERANZA)</t>
  </si>
  <si>
    <t>PROGRAMA REHABILITACION Y MANTENIMIENTO DE ESCUELAS DE EDUCACION BASICA</t>
  </si>
  <si>
    <t xml:space="preserve">REHABILITACION DE CANCHAS Y ESPACIOS MULTIDEPORTIVOS </t>
  </si>
  <si>
    <t>REHABILITACION DE CAMINO EN EL MUNICIPIO DE SAN MIGUEL DE ALLENDE, GTO. EN LA LOCALIDAD DE CERRITO DE LOS CHAVEZ</t>
  </si>
  <si>
    <t>AMPLIACION DE ELECTRIFICACION EN EL MUNICIPIO DE SAN MIGUEL DE ALLENDE, GTO., EN LA LOCALIDAD SAN MIGUEL DE ALLENDE, COLONIA LOMA BLANCA II CALLES CIPRES, CEDRO, PRIV. DE CEDRO, CALLE HUIZACHE Y PRIV. HUIZACHE</t>
  </si>
  <si>
    <t>AMPLIACION DE ELECTRIFICACION EN EL MUNICIPIO DE SAN MIGUEL DE ALLENDE, GTO., EN LA LOCALIDAD SAN MIGUEL DE ALLENDE, COLONIA LAURELES CALLES HORTENCIA, HAZAR, EUCALIPTO, AZALEA, LILI.</t>
  </si>
  <si>
    <t xml:space="preserve">CONSTRUCCION DE SISTEMA DE AGUA POTABLE 3RA. ETAPA  (RED DE DISTRIBUCION) EN EL MUNICIPIO DE SAN MIGUEL DE ALLENDE, GTO. EN LAS LOCALIDADES MARAVILLAS, TEPEHUAJE, EL COLORADO, EL ÁGUILA  </t>
  </si>
  <si>
    <t>AMPLIACION DE ELECTRIFICACION EN EL MUNICIPIO DE SAN MIGUEL DE ALLENDE, GTO., EN LA LOCALIDAD EL CAPADERILLO EN LA CALLE AVENIDA DEL RIO</t>
  </si>
  <si>
    <t>AMPLIACION DE ELECTRIFICACION EN EL MUNICIPIO DE SAN MIGUEL DE ALLENDE, GTO., EN LA LOCALIDAD EL HUIZACHAL CALLES ORIZABA, PRINCIPAL, 5 DE MAYO Y SIN NOMBRE</t>
  </si>
  <si>
    <t xml:space="preserve">AMPLIACION DE ELECTRIFICACION EN EL MUNICIPIO DE SAN MIGUEL DE ALLENDE, GTO., EN LA LOCALIDAD LOS LÓPEZ, EN LAS CALLES AGUILAS, CONDOR Y PRIVADA DE LA PRESITA </t>
  </si>
  <si>
    <t>AMPLIACION DE ELECTRIFICACION EN EL MUNICIPIO DE SAN MIGUEL DE ALLENDE, GTO., EN LA LOCALIDAD CAÑADA DE LAS FLORES, EN LAS CALLES TALAYOTES, LA MONTAÑA, PRINCIPAL, ARROYO, MERMIAL LAS FLORES Y JARDINES.</t>
  </si>
  <si>
    <t>AMPLIACION DE ELECTRIFICACION EN EL MUNICIPIO DE SAN MIGUEL DE ALLENDE, GTO., EN LA LOCALIDAD 'DON JUAN XIDO DE ABAJO (CABRAS DE BEGOÑA)  EN LAS CALLES PRINCIPAL, LA LOMA, ORION Y EL COECILLO</t>
  </si>
  <si>
    <t>AMPLIACION DE ELECTRIFICACION EN EL MUNICIPIO DE SAN MIGUEL DE ALLENDE, GTO., EN LA LOCALIDAD SAN MIGUEL VIEJO, EN LAS CALLES  ALLENDE, NIÑOS HEROES Y CALLE BENITO JUAREZ.</t>
  </si>
  <si>
    <t>CONSTRUCCION DE RED O SISTEMA DE AGUA ENTUBADA PRIMERA ETAPA EN EL MUNICIPIO DE SAN MIGUEL DE ALLENDE, GTO. EN LA LOCALIDAD ARTESANO (LA LUZ)</t>
  </si>
  <si>
    <t>EQUIPAMIENTO DE POZO PROFUNDO DE AGUA ENTUBADA EN EL MUNICIPIO DE SAN MIGUEL DE ALLENDE, GTO. EN LA LOCALIDAD ARTESANO (LA LUZ)</t>
  </si>
  <si>
    <t>CONSTRUCCION DE TANQUE ELEVADO DE AGUA POTABLE PUBLICO EN EL MUNICIPIO DE SAN MIGUEL DE ALLENDE, GTO. EN LA LOCALIDAD ARTESANO (LA LUZ)</t>
  </si>
  <si>
    <t>CONSTRUCCION DE CALLE CON EMPEDRADO EN EL MUNICIPIO DE SAN MIGUEL DE ALLENDE, GTO., EN LA LOCALIDAD SAN MIGUEL DE ALLENDE,EN LA COLONIA FRACC. LA LEJONA 2DA. SECCION, EN LA CALLE VICENTE ARAIZA</t>
  </si>
  <si>
    <t>CONSTRUCCION DE CALLE CON PIEDRA BOLA ASENTADA EN MORTERO  EN EL MUNICIPIO DE SAN MIGUEL DE ALLENDE, GTO. EN LA LOCALIDAD SAN MIGUEL DE ALLENDE, EN LA COLONIA EJIDO DE TIRADO, EN LA CALLE AVENIDA DE LA PAZ.</t>
  </si>
  <si>
    <t>REHABILITACION DE PARQUE PUBLICO EN EL MUNICIPIO DE SAN MIGUEL DE ALLENDE, GTO. LOCALIDAD LA CRUZ DEL PALMAR</t>
  </si>
  <si>
    <t xml:space="preserve">CONSTRUCCION DE CALLE CON ADOQUIN EN EL MUNICIPIO DE SAN MIGUEL DE ALLENDE, GTO. EN LA LOCALIDAD SAN MIGUEL DE ALLENDE, EN LA COLONIA INFONAVIT MALANQUIN EN EL ANDADOR LAS FUENTES </t>
  </si>
  <si>
    <t>CONSTRUCCION DE CALLE CON CONCRETO HIDRAULICO EN EL MUNICIPIO DE SAN MIGUEL DE ALLENDE, GTO. EN LA LOCALIDAD SAN MIGUEL DE ALLENDE EN LA COLONIA ALLENDE EN LA CALLE SANTA FE</t>
  </si>
  <si>
    <t>CONSTRUCCION DE CALLE CON PIEDRA BOLA ASENTADA SOBRE MORTERO EN EL MUNICIPIO DE SAN MIGUEL DE ALLENDE, GTO. EN LA LOCALIDAD SAN MIGUEL DE ALLENDE, EN LA COLONIA LUIS DONALDO COLOSIO, EN LA CALLE 12 DE DICIEMBRE</t>
  </si>
  <si>
    <t>CONSTRUCCION DE CALLE CON EMPEDRADO EN EL MUNICIPIO DE SAN MIGUEL DE ALLENDE, GTO. EN LA LOCALIDAD CORRAL DE PIEDRAS DE ARRIBA, EN LA CALLE VICENTE GUERRERO 2DA ETAPA</t>
  </si>
  <si>
    <t>CONSTRUCCION DE CALLE CON EMPEDRADO EN EL MUNICIPIO DE SAN MIGUEL DE ALLENDE, GTO, EN LA LOCALIDAD SAN MIGUEL DE ALLENDE, EN LA COLONIA FRACC. EL DEPORTIVO EN LA CALLE 20 DE NOVIEMBRE</t>
  </si>
  <si>
    <t>REPARACIÓN Y MANTENIMIENTO DE EQUIPO DE TRANSPORTE</t>
  </si>
  <si>
    <t>REHABILITACION DE CAMINO MONTECILLO DE NIETO - LA CRUZ DEL PALMAR</t>
  </si>
  <si>
    <t>ECONOMIAS PARA EL FAISM 2022</t>
  </si>
  <si>
    <t>LOS REYES ( LA VIVIENDA)</t>
  </si>
  <si>
    <t>LIRA DE BOCAS</t>
  </si>
  <si>
    <t>SAN MIGUEL DE ALLENDE</t>
  </si>
  <si>
    <t>EL VERGEL DE LOS LAURELES</t>
  </si>
  <si>
    <t>LA PALMA</t>
  </si>
  <si>
    <t>CORRALEJO DE ARRIBA</t>
  </si>
  <si>
    <t>MAJADA HONDA</t>
  </si>
  <si>
    <t>SAN CRISTOBAL</t>
  </si>
  <si>
    <t>SAN ISIDRO DE LA CAÑADA DE LA VIRGEN</t>
  </si>
  <si>
    <t xml:space="preserve"> VARIAS LOCALIDADES / SAN MIGUEL DE ALLENDE</t>
  </si>
  <si>
    <t>JUAN GONZALEZ</t>
  </si>
  <si>
    <t>MONTECILLO DE NIETO</t>
  </si>
  <si>
    <t>SAN MIGUEL DE ALLENDE Y/O VARIAS LOCALIDADES</t>
  </si>
  <si>
    <t>LA CRUZ DEL PALMAR</t>
  </si>
  <si>
    <t>CERRITO DE LOS CHAVEZ</t>
  </si>
  <si>
    <t>MARAVILLAS                                          TEPEHUAJE                                  EL COLORADO                       EL ÁGUILA</t>
  </si>
  <si>
    <t>EL CAPADERILLO</t>
  </si>
  <si>
    <t>EL HUIZACHAL</t>
  </si>
  <si>
    <t>LOS LÓPEZ</t>
  </si>
  <si>
    <t>CAÑADA DE LAS FLORES</t>
  </si>
  <si>
    <t>'DON JUAN XIDO DE ABAJO (CABRAS DE BEGOÑA)</t>
  </si>
  <si>
    <t>SAN MIGUEL VIEJO</t>
  </si>
  <si>
    <t>ARTESANO (LA LUZ)</t>
  </si>
  <si>
    <t>CORRAL DE PIEDRAS  DE ARRIBA</t>
  </si>
  <si>
    <t>INDIRECTOS BIENESTAR Y DESARROLLO SOCIAL.</t>
  </si>
  <si>
    <t>-</t>
  </si>
  <si>
    <t>OTRAS EROGACIONES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</si>
</sst>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1">
    <xf numFmtId="0" fontId="0" fillId="0" borderId="0" xfId="0"/>
    <xf numFmtId="0" fontId="2" fillId="0" borderId="0" xfId="0" applyFont="1" applyAlignment="1">
      <alignment horizontal="center" wrapText="1"/>
    </xf>
    <xf numFmtId="0" fontId="1" fillId="2" borderId="0" xfId="0" applyFont="1" applyFill="1" applyAlignment="1">
      <alignment horizontal="center" vertical="center"/>
    </xf>
    <xf numFmtId="44" fontId="0" fillId="0" borderId="1" xfId="1" applyFont="1" applyBorder="1" applyAlignment="1">
      <alignment horizontal="center" vertical="center"/>
    </xf>
    <xf numFmtId="44" fontId="0" fillId="0" borderId="1" xfId="1" applyFont="1" applyBorder="1" applyAlignment="1">
      <alignment horizontal="center" vertical="center" wrapText="1"/>
    </xf>
    <xf numFmtId="2" fontId="0" fillId="0" borderId="1" xfId="1" applyNumberFormat="1" applyFont="1" applyBorder="1" applyAlignment="1">
      <alignment horizontal="center" vertical="center" wrapText="1"/>
    </xf>
    <xf numFmtId="2" fontId="0" fillId="0" borderId="1" xfId="1" applyNumberFormat="1" applyFont="1" applyBorder="1" applyAlignment="1">
      <alignment horizontal="center" vertical="center"/>
    </xf>
    <xf numFmtId="0" fontId="0" fillId="0" borderId="1" xfId="1" applyNumberFormat="1" applyFont="1" applyBorder="1" applyAlignment="1">
      <alignment horizontal="center" vertical="center" wrapText="1"/>
    </xf>
    <xf numFmtId="0" fontId="1" fillId="2" borderId="0" xfId="0" applyFont="1" applyFill="1" applyAlignment="1">
      <alignment horizontal="center" vertical="center"/>
    </xf>
    <xf numFmtId="0" fontId="2" fillId="0" borderId="0" xfId="0" applyFont="1" applyAlignment="1">
      <alignment horizontal="center" wrapText="1"/>
    </xf>
    <xf numFmtId="4" fontId="2" fillId="0" borderId="0" xfId="0" applyNumberFormat="1" applyFont="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171450</xdr:rowOff>
    </xdr:from>
    <xdr:to>
      <xdr:col>0</xdr:col>
      <xdr:colOff>1800225</xdr:colOff>
      <xdr:row>4</xdr:row>
      <xdr:rowOff>109257</xdr:rowOff>
    </xdr:to>
    <xdr:pic>
      <xdr:nvPicPr>
        <xdr:cNvPr id="2" name="Imagen 4">
          <a:extLst>
            <a:ext uri="{FF2B5EF4-FFF2-40B4-BE49-F238E27FC236}">
              <a16:creationId xmlns:a16="http://schemas.microsoft.com/office/drawing/2014/main" xmlns="" id="{07C62356-0B7C-4CF1-F24F-F4163B549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71450"/>
          <a:ext cx="1704975" cy="6998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workbookViewId="0">
      <pane ySplit="10" topLeftCell="A11" activePane="bottomLeft" state="frozen"/>
      <selection pane="bottomLeft" activeCell="G61" sqref="A1:G61"/>
    </sheetView>
  </sheetViews>
  <sheetFormatPr baseColWidth="10" defaultRowHeight="15" x14ac:dyDescent="0.25"/>
  <cols>
    <col min="1" max="1" width="39.7109375" bestFit="1" customWidth="1"/>
    <col min="2" max="2" width="23" customWidth="1"/>
    <col min="3" max="3" width="16.7109375" customWidth="1"/>
    <col min="4" max="4" width="21.28515625" customWidth="1"/>
    <col min="5" max="5" width="17.28515625" customWidth="1"/>
    <col min="7" max="7" width="14.7109375" bestFit="1" customWidth="1"/>
  </cols>
  <sheetData>
    <row r="1" spans="1:7" ht="15" customHeight="1" x14ac:dyDescent="0.25">
      <c r="A1" s="9" t="s">
        <v>7</v>
      </c>
      <c r="B1" s="9"/>
      <c r="C1" s="9"/>
      <c r="D1" s="9"/>
      <c r="E1" s="9"/>
      <c r="F1" s="9"/>
      <c r="G1" s="9"/>
    </row>
    <row r="2" spans="1:7" x14ac:dyDescent="0.25">
      <c r="A2" s="9"/>
      <c r="B2" s="9"/>
      <c r="C2" s="9"/>
      <c r="D2" s="9"/>
      <c r="E2" s="9"/>
      <c r="F2" s="9"/>
      <c r="G2" s="9"/>
    </row>
    <row r="3" spans="1:7" x14ac:dyDescent="0.25">
      <c r="A3" s="9"/>
      <c r="B3" s="9"/>
      <c r="C3" s="9"/>
      <c r="D3" s="9"/>
      <c r="E3" s="9"/>
      <c r="F3" s="9"/>
      <c r="G3" s="9"/>
    </row>
    <row r="4" spans="1:7" x14ac:dyDescent="0.25">
      <c r="A4" s="9"/>
      <c r="B4" s="9"/>
      <c r="C4" s="9"/>
      <c r="D4" s="9"/>
      <c r="E4" s="9"/>
      <c r="F4" s="9"/>
      <c r="G4" s="9"/>
    </row>
    <row r="5" spans="1:7" x14ac:dyDescent="0.25">
      <c r="A5" s="9"/>
      <c r="B5" s="9"/>
      <c r="C5" s="9"/>
      <c r="D5" s="9"/>
      <c r="E5" s="9"/>
      <c r="F5" s="9"/>
      <c r="G5" s="9"/>
    </row>
    <row r="6" spans="1:7" x14ac:dyDescent="0.25">
      <c r="A6" s="1"/>
      <c r="B6" s="1"/>
      <c r="C6" s="1"/>
      <c r="D6" s="1"/>
      <c r="E6" s="1"/>
      <c r="F6" s="1"/>
      <c r="G6" s="1"/>
    </row>
    <row r="7" spans="1:7" ht="15" customHeight="1" x14ac:dyDescent="0.25">
      <c r="A7" s="1"/>
      <c r="B7" s="1"/>
      <c r="C7" s="8" t="s">
        <v>8</v>
      </c>
      <c r="D7" s="8"/>
      <c r="E7" s="8"/>
      <c r="F7" s="10">
        <v>111206387</v>
      </c>
      <c r="G7" s="10"/>
    </row>
    <row r="8" spans="1:7" x14ac:dyDescent="0.25">
      <c r="A8" s="1"/>
      <c r="B8" s="1"/>
      <c r="C8" s="1"/>
      <c r="D8" s="1"/>
      <c r="E8" s="1"/>
      <c r="F8" s="1"/>
      <c r="G8" s="1"/>
    </row>
    <row r="9" spans="1:7" x14ac:dyDescent="0.25">
      <c r="A9" s="8" t="s">
        <v>0</v>
      </c>
      <c r="B9" s="8" t="s">
        <v>1</v>
      </c>
      <c r="C9" s="8" t="s">
        <v>6</v>
      </c>
      <c r="D9" s="8"/>
      <c r="E9" s="8"/>
      <c r="F9" s="8" t="s">
        <v>4</v>
      </c>
      <c r="G9" s="8" t="s">
        <v>5</v>
      </c>
    </row>
    <row r="10" spans="1:7" x14ac:dyDescent="0.25">
      <c r="A10" s="8"/>
      <c r="B10" s="8"/>
      <c r="C10" s="2" t="s">
        <v>1</v>
      </c>
      <c r="D10" s="2" t="s">
        <v>2</v>
      </c>
      <c r="E10" s="2" t="s">
        <v>3</v>
      </c>
      <c r="F10" s="8"/>
      <c r="G10" s="8"/>
    </row>
    <row r="11" spans="1:7" ht="75" x14ac:dyDescent="0.25">
      <c r="A11" s="4" t="s">
        <v>9</v>
      </c>
      <c r="B11" s="3">
        <v>2599478.66</v>
      </c>
      <c r="C11" s="3">
        <v>2599478.66</v>
      </c>
      <c r="D11" s="4" t="s">
        <v>58</v>
      </c>
      <c r="E11" s="4" t="s">
        <v>56</v>
      </c>
      <c r="F11" s="5">
        <v>39</v>
      </c>
      <c r="G11" s="5">
        <f>96+55</f>
        <v>151</v>
      </c>
    </row>
    <row r="12" spans="1:7" ht="75" x14ac:dyDescent="0.25">
      <c r="A12" s="4" t="s">
        <v>10</v>
      </c>
      <c r="B12" s="3">
        <v>1798545.22</v>
      </c>
      <c r="C12" s="3">
        <v>1798545.22</v>
      </c>
      <c r="D12" s="4" t="s">
        <v>58</v>
      </c>
      <c r="E12" s="4" t="s">
        <v>57</v>
      </c>
      <c r="F12" s="5">
        <v>36</v>
      </c>
      <c r="G12" s="5">
        <f>62+52</f>
        <v>114</v>
      </c>
    </row>
    <row r="13" spans="1:7" ht="105" x14ac:dyDescent="0.25">
      <c r="A13" s="7" t="s">
        <v>11</v>
      </c>
      <c r="B13" s="3">
        <v>1061580</v>
      </c>
      <c r="C13" s="3">
        <v>1061580</v>
      </c>
      <c r="D13" s="4" t="s">
        <v>58</v>
      </c>
      <c r="E13" s="4" t="s">
        <v>59</v>
      </c>
      <c r="F13" s="5">
        <v>18</v>
      </c>
      <c r="G13" s="5">
        <f>30+25</f>
        <v>55</v>
      </c>
    </row>
    <row r="14" spans="1:7" ht="90" x14ac:dyDescent="0.25">
      <c r="A14" s="4" t="s">
        <v>12</v>
      </c>
      <c r="B14" s="3">
        <v>1582100.48</v>
      </c>
      <c r="C14" s="3">
        <v>1582100.48</v>
      </c>
      <c r="D14" s="4" t="s">
        <v>58</v>
      </c>
      <c r="E14" s="4" t="s">
        <v>60</v>
      </c>
      <c r="F14" s="5">
        <v>22</v>
      </c>
      <c r="G14" s="5">
        <f>28+20</f>
        <v>48</v>
      </c>
    </row>
    <row r="15" spans="1:7" ht="60" x14ac:dyDescent="0.25">
      <c r="A15" s="4" t="s">
        <v>13</v>
      </c>
      <c r="B15" s="3">
        <v>294932.69</v>
      </c>
      <c r="C15" s="3">
        <v>294932.69</v>
      </c>
      <c r="D15" s="4" t="s">
        <v>58</v>
      </c>
      <c r="E15" s="4" t="s">
        <v>61</v>
      </c>
      <c r="F15" s="5">
        <v>5</v>
      </c>
      <c r="G15" s="5">
        <f>10+13</f>
        <v>23</v>
      </c>
    </row>
    <row r="16" spans="1:7" ht="60" x14ac:dyDescent="0.25">
      <c r="A16" s="4" t="s">
        <v>14</v>
      </c>
      <c r="B16" s="3">
        <v>219977.15</v>
      </c>
      <c r="C16" s="3">
        <v>219977.15</v>
      </c>
      <c r="D16" s="4" t="s">
        <v>58</v>
      </c>
      <c r="E16" s="4" t="s">
        <v>62</v>
      </c>
      <c r="F16" s="5">
        <v>3</v>
      </c>
      <c r="G16" s="5">
        <f>10+6</f>
        <v>16</v>
      </c>
    </row>
    <row r="17" spans="1:7" ht="41.25" customHeight="1" x14ac:dyDescent="0.25">
      <c r="A17" s="4" t="s">
        <v>15</v>
      </c>
      <c r="B17" s="3">
        <v>432176.04</v>
      </c>
      <c r="C17" s="3">
        <v>432176.04</v>
      </c>
      <c r="D17" s="4" t="s">
        <v>58</v>
      </c>
      <c r="E17" s="4" t="s">
        <v>63</v>
      </c>
      <c r="F17" s="5">
        <v>7</v>
      </c>
      <c r="G17" s="5">
        <f>27+20</f>
        <v>47</v>
      </c>
    </row>
    <row r="18" spans="1:7" ht="75" x14ac:dyDescent="0.25">
      <c r="A18" s="4" t="s">
        <v>16</v>
      </c>
      <c r="B18" s="3">
        <v>562608.81000000006</v>
      </c>
      <c r="C18" s="3">
        <v>562608.81000000006</v>
      </c>
      <c r="D18" s="4" t="s">
        <v>58</v>
      </c>
      <c r="E18" s="4" t="s">
        <v>64</v>
      </c>
      <c r="F18" s="5">
        <v>13</v>
      </c>
      <c r="G18" s="5">
        <f>8+12</f>
        <v>20</v>
      </c>
    </row>
    <row r="19" spans="1:7" ht="75" x14ac:dyDescent="0.25">
      <c r="A19" s="4" t="s">
        <v>17</v>
      </c>
      <c r="B19" s="3">
        <v>247488.03</v>
      </c>
      <c r="C19" s="3">
        <v>247488.03</v>
      </c>
      <c r="D19" s="4" t="s">
        <v>58</v>
      </c>
      <c r="E19" s="4" t="s">
        <v>58</v>
      </c>
      <c r="F19" s="5">
        <v>4</v>
      </c>
      <c r="G19" s="5">
        <f>11+7</f>
        <v>18</v>
      </c>
    </row>
    <row r="20" spans="1:7" ht="60" x14ac:dyDescent="0.25">
      <c r="A20" s="4" t="s">
        <v>18</v>
      </c>
      <c r="B20" s="3">
        <v>4000000</v>
      </c>
      <c r="C20" s="3">
        <v>4000000</v>
      </c>
      <c r="D20" s="4" t="s">
        <v>58</v>
      </c>
      <c r="E20" s="4" t="s">
        <v>65</v>
      </c>
      <c r="F20" s="5">
        <v>1</v>
      </c>
      <c r="G20" s="5">
        <v>1</v>
      </c>
    </row>
    <row r="21" spans="1:7" ht="60" x14ac:dyDescent="0.25">
      <c r="A21" s="4" t="s">
        <v>19</v>
      </c>
      <c r="B21" s="3">
        <v>4000000</v>
      </c>
      <c r="C21" s="3">
        <v>4000000</v>
      </c>
      <c r="D21" s="4" t="s">
        <v>58</v>
      </c>
      <c r="E21" s="4" t="s">
        <v>65</v>
      </c>
      <c r="F21" s="5">
        <v>1</v>
      </c>
      <c r="G21" s="5">
        <v>1</v>
      </c>
    </row>
    <row r="22" spans="1:7" ht="60" x14ac:dyDescent="0.25">
      <c r="A22" s="4" t="s">
        <v>20</v>
      </c>
      <c r="B22" s="3">
        <v>4000000</v>
      </c>
      <c r="C22" s="3">
        <v>4000000</v>
      </c>
      <c r="D22" s="4" t="s">
        <v>58</v>
      </c>
      <c r="E22" s="4" t="s">
        <v>65</v>
      </c>
      <c r="F22" s="5">
        <v>1</v>
      </c>
      <c r="G22" s="5">
        <v>1</v>
      </c>
    </row>
    <row r="23" spans="1:7" ht="60" x14ac:dyDescent="0.25">
      <c r="A23" s="4" t="s">
        <v>21</v>
      </c>
      <c r="B23" s="3">
        <v>5000000</v>
      </c>
      <c r="C23" s="3">
        <v>5000000</v>
      </c>
      <c r="D23" s="4" t="s">
        <v>58</v>
      </c>
      <c r="E23" s="4" t="s">
        <v>65</v>
      </c>
      <c r="F23" s="5">
        <v>1</v>
      </c>
      <c r="G23" s="5">
        <v>1</v>
      </c>
    </row>
    <row r="24" spans="1:7" ht="60" x14ac:dyDescent="0.25">
      <c r="A24" s="4" t="s">
        <v>22</v>
      </c>
      <c r="B24" s="3">
        <v>2300000</v>
      </c>
      <c r="C24" s="3">
        <v>2300000</v>
      </c>
      <c r="D24" s="4" t="s">
        <v>58</v>
      </c>
      <c r="E24" s="4" t="s">
        <v>65</v>
      </c>
      <c r="F24" s="5">
        <v>1</v>
      </c>
      <c r="G24" s="5">
        <v>1</v>
      </c>
    </row>
    <row r="25" spans="1:7" ht="60" x14ac:dyDescent="0.25">
      <c r="A25" s="4" t="s">
        <v>23</v>
      </c>
      <c r="B25" s="3">
        <v>3000000</v>
      </c>
      <c r="C25" s="3">
        <v>3000000</v>
      </c>
      <c r="D25" s="4" t="s">
        <v>58</v>
      </c>
      <c r="E25" s="4" t="s">
        <v>65</v>
      </c>
      <c r="F25" s="5">
        <v>1</v>
      </c>
      <c r="G25" s="5">
        <v>1</v>
      </c>
    </row>
    <row r="26" spans="1:7" ht="60" x14ac:dyDescent="0.25">
      <c r="A26" s="4" t="s">
        <v>24</v>
      </c>
      <c r="B26" s="3">
        <v>3000000</v>
      </c>
      <c r="C26" s="3">
        <v>3000000</v>
      </c>
      <c r="D26" s="4" t="s">
        <v>58</v>
      </c>
      <c r="E26" s="4" t="s">
        <v>65</v>
      </c>
      <c r="F26" s="5">
        <v>1</v>
      </c>
      <c r="G26" s="5">
        <v>1</v>
      </c>
    </row>
    <row r="27" spans="1:7" ht="60" x14ac:dyDescent="0.25">
      <c r="A27" s="4" t="s">
        <v>25</v>
      </c>
      <c r="B27" s="3">
        <v>1450823.24</v>
      </c>
      <c r="C27" s="3">
        <v>1450823.24</v>
      </c>
      <c r="D27" s="4" t="s">
        <v>58</v>
      </c>
      <c r="E27" s="4" t="s">
        <v>65</v>
      </c>
      <c r="F27" s="5">
        <v>1</v>
      </c>
      <c r="G27" s="5">
        <v>1</v>
      </c>
    </row>
    <row r="28" spans="1:7" ht="105" x14ac:dyDescent="0.25">
      <c r="A28" s="4" t="s">
        <v>26</v>
      </c>
      <c r="B28" s="3">
        <v>3549176.76</v>
      </c>
      <c r="C28" s="3">
        <v>3549176.76</v>
      </c>
      <c r="D28" s="4" t="s">
        <v>58</v>
      </c>
      <c r="E28" s="4" t="s">
        <v>66</v>
      </c>
      <c r="F28" s="5">
        <v>60</v>
      </c>
      <c r="G28" s="5">
        <f>156+122</f>
        <v>278</v>
      </c>
    </row>
    <row r="29" spans="1:7" ht="60" x14ac:dyDescent="0.25">
      <c r="A29" s="4" t="s">
        <v>27</v>
      </c>
      <c r="B29" s="3">
        <v>3867750</v>
      </c>
      <c r="C29" s="3">
        <v>3867750</v>
      </c>
      <c r="D29" s="4" t="s">
        <v>58</v>
      </c>
      <c r="E29" s="4" t="s">
        <v>68</v>
      </c>
      <c r="F29" s="5">
        <v>1</v>
      </c>
      <c r="G29" s="5">
        <v>1598</v>
      </c>
    </row>
    <row r="30" spans="1:7" ht="45" x14ac:dyDescent="0.25">
      <c r="A30" s="4" t="s">
        <v>28</v>
      </c>
      <c r="B30" s="3">
        <v>596616.03</v>
      </c>
      <c r="C30" s="3">
        <v>596616.03</v>
      </c>
      <c r="D30" s="4" t="s">
        <v>58</v>
      </c>
      <c r="E30" s="4" t="s">
        <v>58</v>
      </c>
      <c r="F30" s="5">
        <v>1</v>
      </c>
      <c r="G30" s="5">
        <v>1</v>
      </c>
    </row>
    <row r="31" spans="1:7" ht="45" x14ac:dyDescent="0.25">
      <c r="A31" s="4" t="s">
        <v>29</v>
      </c>
      <c r="B31" s="3">
        <v>2700613.71</v>
      </c>
      <c r="C31" s="3">
        <v>2700613.71</v>
      </c>
      <c r="D31" s="4" t="s">
        <v>58</v>
      </c>
      <c r="E31" s="4" t="s">
        <v>58</v>
      </c>
      <c r="F31" s="5">
        <v>1</v>
      </c>
      <c r="G31" s="5">
        <v>1</v>
      </c>
    </row>
    <row r="32" spans="1:7" ht="45" x14ac:dyDescent="0.25">
      <c r="A32" s="4" t="s">
        <v>30</v>
      </c>
      <c r="B32" s="3">
        <v>835020.26</v>
      </c>
      <c r="C32" s="3">
        <v>835020.26</v>
      </c>
      <c r="D32" s="4" t="s">
        <v>58</v>
      </c>
      <c r="E32" s="4" t="s">
        <v>58</v>
      </c>
      <c r="F32" s="5">
        <v>1</v>
      </c>
      <c r="G32" s="5">
        <v>1</v>
      </c>
    </row>
    <row r="33" spans="1:7" ht="60" x14ac:dyDescent="0.25">
      <c r="A33" s="4" t="s">
        <v>31</v>
      </c>
      <c r="B33" s="3">
        <v>1000000</v>
      </c>
      <c r="C33" s="3">
        <v>1000000</v>
      </c>
      <c r="D33" s="4" t="s">
        <v>58</v>
      </c>
      <c r="E33" s="4" t="s">
        <v>65</v>
      </c>
      <c r="F33" s="5">
        <v>1</v>
      </c>
      <c r="G33" s="5">
        <v>1</v>
      </c>
    </row>
    <row r="34" spans="1:7" ht="60" x14ac:dyDescent="0.25">
      <c r="A34" s="4" t="s">
        <v>32</v>
      </c>
      <c r="B34" s="3">
        <v>2294126.44</v>
      </c>
      <c r="C34" s="3">
        <v>2294126.44</v>
      </c>
      <c r="D34" s="4" t="s">
        <v>58</v>
      </c>
      <c r="E34" s="4" t="s">
        <v>70</v>
      </c>
      <c r="F34" s="5">
        <v>1</v>
      </c>
      <c r="G34" s="5">
        <f>64+49</f>
        <v>113</v>
      </c>
    </row>
    <row r="35" spans="1:7" ht="90" x14ac:dyDescent="0.25">
      <c r="A35" s="4" t="s">
        <v>33</v>
      </c>
      <c r="B35" s="3">
        <v>268204.15000000002</v>
      </c>
      <c r="C35" s="3">
        <v>268204.15000000002</v>
      </c>
      <c r="D35" s="4" t="s">
        <v>58</v>
      </c>
      <c r="E35" s="4" t="s">
        <v>58</v>
      </c>
      <c r="F35" s="5">
        <v>8</v>
      </c>
      <c r="G35" s="5">
        <f>31+22</f>
        <v>53</v>
      </c>
    </row>
    <row r="36" spans="1:7" ht="90" x14ac:dyDescent="0.25">
      <c r="A36" s="4" t="s">
        <v>34</v>
      </c>
      <c r="B36" s="3">
        <v>601277.6</v>
      </c>
      <c r="C36" s="3">
        <v>601277.6</v>
      </c>
      <c r="D36" s="4" t="s">
        <v>58</v>
      </c>
      <c r="E36" s="4" t="s">
        <v>58</v>
      </c>
      <c r="F36" s="5">
        <v>16</v>
      </c>
      <c r="G36" s="5">
        <f>73+64</f>
        <v>137</v>
      </c>
    </row>
    <row r="37" spans="1:7" ht="90" x14ac:dyDescent="0.25">
      <c r="A37" s="4" t="s">
        <v>35</v>
      </c>
      <c r="B37" s="3">
        <v>2445946.77</v>
      </c>
      <c r="C37" s="3">
        <v>2445946.77</v>
      </c>
      <c r="D37" s="4" t="s">
        <v>58</v>
      </c>
      <c r="E37" s="4" t="s">
        <v>71</v>
      </c>
      <c r="F37" s="5">
        <v>178</v>
      </c>
      <c r="G37" s="5">
        <f>459+379</f>
        <v>838</v>
      </c>
    </row>
    <row r="38" spans="1:7" ht="60" x14ac:dyDescent="0.25">
      <c r="A38" s="4" t="s">
        <v>36</v>
      </c>
      <c r="B38" s="3">
        <v>317398.57</v>
      </c>
      <c r="C38" s="3">
        <v>317398.57</v>
      </c>
      <c r="D38" s="4" t="s">
        <v>58</v>
      </c>
      <c r="E38" s="4" t="s">
        <v>72</v>
      </c>
      <c r="F38" s="5">
        <v>9</v>
      </c>
      <c r="G38" s="5">
        <f>50+40</f>
        <v>90</v>
      </c>
    </row>
    <row r="39" spans="1:7" ht="75" x14ac:dyDescent="0.25">
      <c r="A39" s="4" t="s">
        <v>37</v>
      </c>
      <c r="B39" s="3">
        <v>740938.08</v>
      </c>
      <c r="C39" s="3">
        <v>740938.08</v>
      </c>
      <c r="D39" s="4" t="s">
        <v>58</v>
      </c>
      <c r="E39" s="4" t="s">
        <v>73</v>
      </c>
      <c r="F39" s="5">
        <v>25</v>
      </c>
      <c r="G39" s="5">
        <f>56+39</f>
        <v>95</v>
      </c>
    </row>
    <row r="40" spans="1:7" ht="75" x14ac:dyDescent="0.25">
      <c r="A40" s="4" t="s">
        <v>38</v>
      </c>
      <c r="B40" s="3">
        <v>527183.19999999995</v>
      </c>
      <c r="C40" s="3">
        <v>527183.19999999995</v>
      </c>
      <c r="D40" s="4" t="s">
        <v>58</v>
      </c>
      <c r="E40" s="4" t="s">
        <v>74</v>
      </c>
      <c r="F40" s="5">
        <f>17</f>
        <v>17</v>
      </c>
      <c r="G40" s="5">
        <f>41+28</f>
        <v>69</v>
      </c>
    </row>
    <row r="41" spans="1:7" ht="90" x14ac:dyDescent="0.25">
      <c r="A41" s="4" t="s">
        <v>39</v>
      </c>
      <c r="B41" s="3">
        <v>840415.71</v>
      </c>
      <c r="C41" s="3">
        <v>840415.71</v>
      </c>
      <c r="D41" s="4" t="s">
        <v>58</v>
      </c>
      <c r="E41" s="4" t="s">
        <v>75</v>
      </c>
      <c r="F41" s="5">
        <v>28</v>
      </c>
      <c r="G41" s="5">
        <f>85+70</f>
        <v>155</v>
      </c>
    </row>
    <row r="42" spans="1:7" ht="90" x14ac:dyDescent="0.25">
      <c r="A42" s="4" t="s">
        <v>40</v>
      </c>
      <c r="B42" s="3">
        <v>822758.25</v>
      </c>
      <c r="C42" s="3">
        <v>822758.25</v>
      </c>
      <c r="D42" s="4" t="s">
        <v>58</v>
      </c>
      <c r="E42" s="4" t="s">
        <v>76</v>
      </c>
      <c r="F42" s="5">
        <v>23</v>
      </c>
      <c r="G42" s="5">
        <f>38+29</f>
        <v>67</v>
      </c>
    </row>
    <row r="43" spans="1:7" ht="75" x14ac:dyDescent="0.25">
      <c r="A43" s="4" t="s">
        <v>41</v>
      </c>
      <c r="B43" s="3">
        <v>345843.15</v>
      </c>
      <c r="C43" s="3">
        <v>345843.15</v>
      </c>
      <c r="D43" s="4" t="s">
        <v>58</v>
      </c>
      <c r="E43" s="4" t="s">
        <v>77</v>
      </c>
      <c r="F43" s="5">
        <v>9</v>
      </c>
      <c r="G43" s="5">
        <f>21+15</f>
        <v>36</v>
      </c>
    </row>
    <row r="44" spans="1:7" ht="60" x14ac:dyDescent="0.25">
      <c r="A44" s="4" t="s">
        <v>42</v>
      </c>
      <c r="B44" s="3">
        <v>298975.43</v>
      </c>
      <c r="C44" s="3">
        <v>298975.43</v>
      </c>
      <c r="D44" s="4" t="s">
        <v>58</v>
      </c>
      <c r="E44" s="4" t="s">
        <v>78</v>
      </c>
      <c r="F44" s="5">
        <v>850</v>
      </c>
      <c r="G44" s="5">
        <f>103+91</f>
        <v>194</v>
      </c>
    </row>
    <row r="45" spans="1:7" ht="60" x14ac:dyDescent="0.25">
      <c r="A45" s="4" t="s">
        <v>43</v>
      </c>
      <c r="B45" s="3">
        <v>401708.77</v>
      </c>
      <c r="C45" s="3">
        <v>401708.77</v>
      </c>
      <c r="D45" s="4" t="s">
        <v>58</v>
      </c>
      <c r="E45" s="4" t="s">
        <v>78</v>
      </c>
      <c r="F45" s="5">
        <v>1</v>
      </c>
      <c r="G45" s="5">
        <f>1078+996</f>
        <v>2074</v>
      </c>
    </row>
    <row r="46" spans="1:7" ht="60" x14ac:dyDescent="0.25">
      <c r="A46" s="4" t="s">
        <v>44</v>
      </c>
      <c r="B46" s="3">
        <v>2363610.31</v>
      </c>
      <c r="C46" s="3">
        <v>2363610.31</v>
      </c>
      <c r="D46" s="4" t="s">
        <v>58</v>
      </c>
      <c r="E46" s="4" t="s">
        <v>78</v>
      </c>
      <c r="F46" s="5">
        <v>1</v>
      </c>
      <c r="G46" s="5">
        <f>1078+996</f>
        <v>2074</v>
      </c>
    </row>
    <row r="47" spans="1:7" ht="90" x14ac:dyDescent="0.25">
      <c r="A47" s="4" t="s">
        <v>45</v>
      </c>
      <c r="B47" s="3">
        <v>7984478.2699999996</v>
      </c>
      <c r="C47" s="3">
        <v>7984478.2699999996</v>
      </c>
      <c r="D47" s="4" t="s">
        <v>58</v>
      </c>
      <c r="E47" s="4" t="s">
        <v>58</v>
      </c>
      <c r="F47" s="5">
        <v>2319.6999999999998</v>
      </c>
      <c r="G47" s="5">
        <f>71+58</f>
        <v>129</v>
      </c>
    </row>
    <row r="48" spans="1:7" ht="90" x14ac:dyDescent="0.25">
      <c r="A48" s="4" t="s">
        <v>46</v>
      </c>
      <c r="B48" s="3">
        <v>4436993.2300000004</v>
      </c>
      <c r="C48" s="3">
        <v>4436993.2300000004</v>
      </c>
      <c r="D48" s="4" t="s">
        <v>58</v>
      </c>
      <c r="E48" s="4" t="s">
        <v>58</v>
      </c>
      <c r="F48" s="5">
        <v>4743.7</v>
      </c>
      <c r="G48" s="5">
        <f>107+88</f>
        <v>195</v>
      </c>
    </row>
    <row r="49" spans="1:7" ht="45" x14ac:dyDescent="0.25">
      <c r="A49" s="4" t="s">
        <v>47</v>
      </c>
      <c r="B49" s="3">
        <v>3520168.02</v>
      </c>
      <c r="C49" s="3">
        <v>3520168.02</v>
      </c>
      <c r="D49" s="4" t="s">
        <v>58</v>
      </c>
      <c r="E49" s="4" t="s">
        <v>69</v>
      </c>
      <c r="F49" s="5">
        <v>1356.6</v>
      </c>
      <c r="G49" s="5">
        <f>664+584</f>
        <v>1248</v>
      </c>
    </row>
    <row r="50" spans="1:7" ht="90" x14ac:dyDescent="0.25">
      <c r="A50" s="4" t="s">
        <v>48</v>
      </c>
      <c r="B50" s="3">
        <v>5909759.9000000004</v>
      </c>
      <c r="C50" s="3">
        <v>5909759.9000000004</v>
      </c>
      <c r="D50" s="4" t="s">
        <v>58</v>
      </c>
      <c r="E50" s="4" t="s">
        <v>58</v>
      </c>
      <c r="F50" s="5">
        <v>1158.7</v>
      </c>
      <c r="G50" s="5">
        <v>185</v>
      </c>
    </row>
    <row r="51" spans="1:7" ht="75" x14ac:dyDescent="0.25">
      <c r="A51" s="4" t="s">
        <v>49</v>
      </c>
      <c r="B51" s="3">
        <v>4743862.92</v>
      </c>
      <c r="C51" s="3">
        <v>4743862.92</v>
      </c>
      <c r="D51" s="4" t="s">
        <v>58</v>
      </c>
      <c r="E51" s="4" t="s">
        <v>58</v>
      </c>
      <c r="F51" s="5">
        <v>1637.41</v>
      </c>
      <c r="G51" s="5">
        <f>107+92</f>
        <v>199</v>
      </c>
    </row>
    <row r="52" spans="1:7" ht="90" x14ac:dyDescent="0.25">
      <c r="A52" s="4" t="s">
        <v>50</v>
      </c>
      <c r="B52" s="3">
        <v>961509.24</v>
      </c>
      <c r="C52" s="3">
        <v>961509.24</v>
      </c>
      <c r="D52" s="4" t="s">
        <v>58</v>
      </c>
      <c r="E52" s="4" t="s">
        <v>58</v>
      </c>
      <c r="F52" s="6">
        <v>325.77</v>
      </c>
      <c r="G52" s="6">
        <f>66+69</f>
        <v>135</v>
      </c>
    </row>
    <row r="53" spans="1:7" ht="90" x14ac:dyDescent="0.25">
      <c r="A53" s="4" t="s">
        <v>51</v>
      </c>
      <c r="B53" s="3">
        <v>5828854.0599999996</v>
      </c>
      <c r="C53" s="3">
        <v>5828854.0599999996</v>
      </c>
      <c r="D53" s="4" t="s">
        <v>58</v>
      </c>
      <c r="E53" s="4" t="s">
        <v>79</v>
      </c>
      <c r="F53" s="6">
        <v>1</v>
      </c>
      <c r="G53" s="6">
        <v>1</v>
      </c>
    </row>
    <row r="54" spans="1:7" ht="90" x14ac:dyDescent="0.25">
      <c r="A54" s="4" t="s">
        <v>52</v>
      </c>
      <c r="B54" s="3">
        <v>2510413.4</v>
      </c>
      <c r="C54" s="3">
        <v>2510413.4</v>
      </c>
      <c r="D54" s="4" t="s">
        <v>58</v>
      </c>
      <c r="E54" s="4" t="s">
        <v>58</v>
      </c>
      <c r="F54" s="6">
        <v>1103.9000000000001</v>
      </c>
      <c r="G54" s="6">
        <f>54+42</f>
        <v>96</v>
      </c>
    </row>
    <row r="55" spans="1:7" ht="30" x14ac:dyDescent="0.25">
      <c r="A55" s="4" t="s">
        <v>80</v>
      </c>
      <c r="B55" s="3"/>
      <c r="C55" s="3"/>
      <c r="D55" s="4" t="s">
        <v>58</v>
      </c>
      <c r="E55" s="4"/>
      <c r="F55" s="6"/>
      <c r="G55" s="6"/>
    </row>
    <row r="56" spans="1:7" ht="60" x14ac:dyDescent="0.25">
      <c r="A56" s="4" t="s">
        <v>53</v>
      </c>
      <c r="B56" s="3">
        <v>900000</v>
      </c>
      <c r="C56" s="3">
        <v>900000</v>
      </c>
      <c r="D56" s="4" t="s">
        <v>58</v>
      </c>
      <c r="E56" s="4" t="s">
        <v>65</v>
      </c>
      <c r="F56" s="6">
        <v>1</v>
      </c>
      <c r="G56" s="6">
        <v>1</v>
      </c>
    </row>
    <row r="57" spans="1:7" ht="60" x14ac:dyDescent="0.25">
      <c r="A57" s="4" t="s">
        <v>53</v>
      </c>
      <c r="B57" s="3">
        <v>350000</v>
      </c>
      <c r="C57" s="3">
        <v>350000</v>
      </c>
      <c r="D57" s="4" t="s">
        <v>58</v>
      </c>
      <c r="E57" s="4" t="s">
        <v>65</v>
      </c>
      <c r="F57" s="6">
        <v>1</v>
      </c>
      <c r="G57" s="6">
        <v>1</v>
      </c>
    </row>
    <row r="58" spans="1:7" ht="30" x14ac:dyDescent="0.25">
      <c r="A58" s="4" t="s">
        <v>82</v>
      </c>
      <c r="B58" s="3">
        <v>750000</v>
      </c>
      <c r="C58" s="3">
        <v>750000</v>
      </c>
      <c r="D58" s="4" t="s">
        <v>58</v>
      </c>
      <c r="E58" s="4" t="s">
        <v>81</v>
      </c>
      <c r="F58" s="6">
        <v>1</v>
      </c>
      <c r="G58" s="6">
        <v>1</v>
      </c>
    </row>
    <row r="59" spans="1:7" ht="30" x14ac:dyDescent="0.25">
      <c r="A59" s="4" t="s">
        <v>54</v>
      </c>
      <c r="B59" s="3">
        <v>12473329.33</v>
      </c>
      <c r="C59" s="3">
        <v>12473329.33</v>
      </c>
      <c r="D59" s="4" t="s">
        <v>58</v>
      </c>
      <c r="E59" s="4" t="s">
        <v>67</v>
      </c>
      <c r="F59" s="6">
        <v>1187.2</v>
      </c>
      <c r="G59" s="6">
        <f>2429+2234</f>
        <v>4663</v>
      </c>
    </row>
    <row r="60" spans="1:7" ht="30" x14ac:dyDescent="0.25">
      <c r="A60" s="4" t="s">
        <v>55</v>
      </c>
      <c r="B60" s="3">
        <v>469745.12</v>
      </c>
      <c r="C60" s="3">
        <v>469745.12</v>
      </c>
      <c r="D60" s="4" t="s">
        <v>58</v>
      </c>
      <c r="E60" s="4" t="s">
        <v>81</v>
      </c>
      <c r="F60" s="6">
        <v>1</v>
      </c>
      <c r="G60" s="6">
        <v>1</v>
      </c>
    </row>
  </sheetData>
  <mergeCells count="8">
    <mergeCell ref="G9:G10"/>
    <mergeCell ref="A1:G5"/>
    <mergeCell ref="C7:E7"/>
    <mergeCell ref="F7:G7"/>
    <mergeCell ref="A9:A10"/>
    <mergeCell ref="B9:B10"/>
    <mergeCell ref="C9:E9"/>
    <mergeCell ref="F9:F10"/>
  </mergeCells>
  <pageMargins left="0.70866141732283472" right="0.70866141732283472" top="0.74803149606299213" bottom="0.74803149606299213" header="0.31496062992125984" footer="0.31496062992125984"/>
  <pageSetup scale="85" fitToHeight="0" orientation="landscape"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Bety</dc:creator>
  <cp:lastModifiedBy>Bety</cp:lastModifiedBy>
  <cp:lastPrinted>2022-11-12T00:10:34Z</cp:lastPrinted>
  <dcterms:created xsi:type="dcterms:W3CDTF">2022-09-10T04:52:00Z</dcterms:created>
  <dcterms:modified xsi:type="dcterms:W3CDTF">2022-11-12T00:10:47Z</dcterms:modified>
</cp:coreProperties>
</file>